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eb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F275" i="9" s="1"/>
  <c r="H279" i="9"/>
  <c r="G279" i="9"/>
  <c r="F279" i="9"/>
  <c r="F278" i="9"/>
  <c r="F277" i="9"/>
  <c r="F276" i="9"/>
  <c r="L274" i="9"/>
  <c r="F274" i="9" s="1"/>
  <c r="H274" i="9"/>
  <c r="I273" i="9"/>
  <c r="H273" i="9"/>
  <c r="F273" i="9"/>
  <c r="E272" i="9"/>
  <c r="M271" i="9"/>
  <c r="L271" i="9"/>
  <c r="F271" i="9" s="1"/>
  <c r="E271" i="9"/>
  <c r="B271" i="9"/>
  <c r="M270" i="9"/>
  <c r="L270" i="9"/>
  <c r="F270" i="9" s="1"/>
  <c r="E270" i="9"/>
  <c r="M269" i="9"/>
  <c r="L269" i="9"/>
  <c r="F269" i="9"/>
  <c r="E269" i="9"/>
  <c r="M268" i="9"/>
  <c r="L268" i="9"/>
  <c r="F268" i="9" s="1"/>
  <c r="E268" i="9"/>
  <c r="B268" i="9" s="1"/>
  <c r="M267" i="9"/>
  <c r="L267" i="9"/>
  <c r="F267" i="9" s="1"/>
  <c r="B267" i="9" s="1"/>
  <c r="E267" i="9"/>
  <c r="M266" i="9"/>
  <c r="L266" i="9"/>
  <c r="F266" i="9" s="1"/>
  <c r="E266" i="9"/>
  <c r="M265" i="9"/>
  <c r="L265" i="9"/>
  <c r="F265" i="9" s="1"/>
  <c r="E265" i="9"/>
  <c r="M264" i="9"/>
  <c r="L264" i="9"/>
  <c r="F264" i="9" s="1"/>
  <c r="E264" i="9"/>
  <c r="B264" i="9" s="1"/>
  <c r="M263" i="9"/>
  <c r="L263" i="9"/>
  <c r="F263" i="9" s="1"/>
  <c r="E263" i="9"/>
  <c r="B263" i="9"/>
  <c r="M262" i="9"/>
  <c r="L262" i="9"/>
  <c r="F262" i="9" s="1"/>
  <c r="E262" i="9"/>
  <c r="M261" i="9"/>
  <c r="L261" i="9"/>
  <c r="F261" i="9"/>
  <c r="E261" i="9"/>
  <c r="M260" i="9"/>
  <c r="L260" i="9"/>
  <c r="F260" i="9" s="1"/>
  <c r="E260" i="9"/>
  <c r="B260" i="9" s="1"/>
  <c r="M259" i="9"/>
  <c r="L259" i="9"/>
  <c r="F259" i="9" s="1"/>
  <c r="B259" i="9" s="1"/>
  <c r="E259" i="9"/>
  <c r="M258" i="9"/>
  <c r="L258" i="9"/>
  <c r="F258" i="9" s="1"/>
  <c r="E258" i="9"/>
  <c r="M257" i="9"/>
  <c r="L257" i="9"/>
  <c r="F257" i="9"/>
  <c r="E257" i="9"/>
  <c r="M256" i="9"/>
  <c r="L256" i="9"/>
  <c r="F256" i="9" s="1"/>
  <c r="E256" i="9"/>
  <c r="B256" i="9" s="1"/>
  <c r="M255" i="9"/>
  <c r="L255" i="9"/>
  <c r="F255" i="9" s="1"/>
  <c r="E255" i="9"/>
  <c r="B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M229" i="9"/>
  <c r="L229" i="9"/>
  <c r="F229" i="9"/>
  <c r="B229" i="9" s="1"/>
  <c r="E229" i="9"/>
  <c r="M228" i="9"/>
  <c r="L228" i="9"/>
  <c r="F228" i="9" s="1"/>
  <c r="E228" i="9"/>
  <c r="B228" i="9" s="1"/>
  <c r="M227" i="9"/>
  <c r="L227" i="9"/>
  <c r="F227" i="9"/>
  <c r="E227" i="9"/>
  <c r="B227" i="9"/>
  <c r="M226" i="9"/>
  <c r="L226" i="9"/>
  <c r="F226" i="9" s="1"/>
  <c r="E226" i="9"/>
  <c r="B226" i="9" s="1"/>
  <c r="H225" i="9"/>
  <c r="G225" i="9"/>
  <c r="F225" i="9"/>
  <c r="M224" i="9"/>
  <c r="L224" i="9"/>
  <c r="F224" i="9" s="1"/>
  <c r="E224" i="9"/>
  <c r="M223" i="9"/>
  <c r="L223" i="9"/>
  <c r="F223" i="9"/>
  <c r="B223" i="9" s="1"/>
  <c r="E223" i="9"/>
  <c r="M222" i="9"/>
  <c r="L222" i="9"/>
  <c r="F222" i="9" s="1"/>
  <c r="E222" i="9"/>
  <c r="M221" i="9"/>
  <c r="L221" i="9"/>
  <c r="F221" i="9" s="1"/>
  <c r="B221" i="9" s="1"/>
  <c r="E221" i="9"/>
  <c r="M220" i="9"/>
  <c r="L220" i="9"/>
  <c r="F220" i="9" s="1"/>
  <c r="E220" i="9"/>
  <c r="M219" i="9"/>
  <c r="L219" i="9"/>
  <c r="F219" i="9" s="1"/>
  <c r="B219" i="9" s="1"/>
  <c r="E219" i="9"/>
  <c r="M218" i="9"/>
  <c r="L218" i="9"/>
  <c r="F218" i="9" s="1"/>
  <c r="E218" i="9"/>
  <c r="M217" i="9"/>
  <c r="L217" i="9"/>
  <c r="F217" i="9" s="1"/>
  <c r="B217" i="9" s="1"/>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E144" i="9" s="1"/>
  <c r="B144" i="9" s="1"/>
  <c r="G144" i="9"/>
  <c r="F144" i="9"/>
  <c r="H143" i="9"/>
  <c r="G143" i="9"/>
  <c r="E143" i="9" s="1"/>
  <c r="B143" i="9" s="1"/>
  <c r="F143" i="9"/>
  <c r="F142" i="9"/>
  <c r="H141" i="9"/>
  <c r="G141" i="9"/>
  <c r="E141" i="9" s="1"/>
  <c r="B141" i="9" s="1"/>
  <c r="F141" i="9"/>
  <c r="H140" i="9"/>
  <c r="E140" i="9" s="1"/>
  <c r="G140" i="9"/>
  <c r="F140" i="9"/>
  <c r="H139" i="9"/>
  <c r="G139" i="9"/>
  <c r="E139" i="9" s="1"/>
  <c r="B139" i="9" s="1"/>
  <c r="F139" i="9"/>
  <c r="H138" i="9"/>
  <c r="G138" i="9"/>
  <c r="E138" i="9" s="1"/>
  <c r="B138" i="9" s="1"/>
  <c r="F138" i="9"/>
  <c r="H137" i="9"/>
  <c r="G137" i="9"/>
  <c r="E137" i="9" s="1"/>
  <c r="B137" i="9" s="1"/>
  <c r="F137" i="9"/>
  <c r="H136" i="9"/>
  <c r="E136" i="9" s="1"/>
  <c r="G136" i="9"/>
  <c r="F136" i="9"/>
  <c r="H135" i="9"/>
  <c r="G135" i="9"/>
  <c r="E135" i="9" s="1"/>
  <c r="B135" i="9" s="1"/>
  <c r="F135" i="9"/>
  <c r="H134" i="9"/>
  <c r="E134" i="9" s="1"/>
  <c r="B134" i="9" s="1"/>
  <c r="G134" i="9"/>
  <c r="F134" i="9"/>
  <c r="H133" i="9"/>
  <c r="G133" i="9"/>
  <c r="E133" i="9" s="1"/>
  <c r="B133" i="9" s="1"/>
  <c r="F133" i="9"/>
  <c r="H132" i="9"/>
  <c r="E132" i="9" s="1"/>
  <c r="G132" i="9"/>
  <c r="F132" i="9"/>
  <c r="H131" i="9"/>
  <c r="G131" i="9"/>
  <c r="E131" i="9" s="1"/>
  <c r="B131" i="9" s="1"/>
  <c r="F131" i="9"/>
  <c r="H130" i="9"/>
  <c r="G130" i="9"/>
  <c r="E130" i="9" s="1"/>
  <c r="B130" i="9" s="1"/>
  <c r="F130" i="9"/>
  <c r="H129" i="9"/>
  <c r="G129" i="9"/>
  <c r="E129" i="9" s="1"/>
  <c r="B129" i="9" s="1"/>
  <c r="F129" i="9"/>
  <c r="H128" i="9"/>
  <c r="E128" i="9" s="1"/>
  <c r="G128" i="9"/>
  <c r="F128" i="9"/>
  <c r="H127" i="9"/>
  <c r="G127" i="9"/>
  <c r="E127" i="9" s="1"/>
  <c r="B127" i="9" s="1"/>
  <c r="F127" i="9"/>
  <c r="H126" i="9"/>
  <c r="G126" i="9"/>
  <c r="E126" i="9" s="1"/>
  <c r="B126" i="9" s="1"/>
  <c r="F126" i="9"/>
  <c r="H125" i="9"/>
  <c r="G125" i="9"/>
  <c r="E125" i="9" s="1"/>
  <c r="B125" i="9" s="1"/>
  <c r="F125" i="9"/>
  <c r="H124" i="9"/>
  <c r="E124" i="9" s="1"/>
  <c r="G124" i="9"/>
  <c r="F124" i="9"/>
  <c r="H123" i="9"/>
  <c r="G123" i="9"/>
  <c r="E123" i="9" s="1"/>
  <c r="B123" i="9" s="1"/>
  <c r="F123" i="9"/>
  <c r="H122" i="9"/>
  <c r="G122" i="9"/>
  <c r="E122" i="9" s="1"/>
  <c r="B122" i="9" s="1"/>
  <c r="F122" i="9"/>
  <c r="H121" i="9"/>
  <c r="G121" i="9"/>
  <c r="E121" i="9" s="1"/>
  <c r="B121" i="9" s="1"/>
  <c r="F121" i="9"/>
  <c r="H120" i="9"/>
  <c r="E120" i="9" s="1"/>
  <c r="G120" i="9"/>
  <c r="F120" i="9"/>
  <c r="H119" i="9"/>
  <c r="G119" i="9"/>
  <c r="E119" i="9" s="1"/>
  <c r="B119" i="9" s="1"/>
  <c r="F119" i="9"/>
  <c r="H118" i="9"/>
  <c r="G118" i="9"/>
  <c r="E118" i="9" s="1"/>
  <c r="B118" i="9" s="1"/>
  <c r="F118" i="9"/>
  <c r="H117" i="9"/>
  <c r="G117" i="9"/>
  <c r="E117" i="9" s="1"/>
  <c r="B117" i="9" s="1"/>
  <c r="F117" i="9"/>
  <c r="H116" i="9"/>
  <c r="E116" i="9" s="1"/>
  <c r="G116" i="9"/>
  <c r="F116" i="9"/>
  <c r="H115" i="9"/>
  <c r="G115" i="9"/>
  <c r="E115" i="9" s="1"/>
  <c r="B115" i="9" s="1"/>
  <c r="F115" i="9"/>
  <c r="H114" i="9"/>
  <c r="G114" i="9"/>
  <c r="E114" i="9" s="1"/>
  <c r="B114" i="9" s="1"/>
  <c r="F114" i="9"/>
  <c r="H113" i="9"/>
  <c r="G113" i="9"/>
  <c r="E113" i="9" s="1"/>
  <c r="B113" i="9" s="1"/>
  <c r="F113" i="9"/>
  <c r="H112" i="9"/>
  <c r="E112" i="9" s="1"/>
  <c r="G112" i="9"/>
  <c r="F112" i="9"/>
  <c r="H111" i="9"/>
  <c r="G111" i="9"/>
  <c r="E111" i="9" s="1"/>
  <c r="B111" i="9" s="1"/>
  <c r="F111" i="9"/>
  <c r="H110" i="9"/>
  <c r="G110" i="9"/>
  <c r="E110" i="9" s="1"/>
  <c r="B110" i="9" s="1"/>
  <c r="F110" i="9"/>
  <c r="H109" i="9"/>
  <c r="G109" i="9"/>
  <c r="E109" i="9" s="1"/>
  <c r="B109" i="9" s="1"/>
  <c r="F109" i="9"/>
  <c r="H108" i="9"/>
  <c r="E108" i="9" s="1"/>
  <c r="G108" i="9"/>
  <c r="F108" i="9"/>
  <c r="B108" i="9"/>
  <c r="H107" i="9"/>
  <c r="G107" i="9"/>
  <c r="F107" i="9"/>
  <c r="E107" i="9"/>
  <c r="B107" i="9" s="1"/>
  <c r="H106" i="9"/>
  <c r="G106" i="9"/>
  <c r="F106" i="9"/>
  <c r="H105" i="9"/>
  <c r="G105" i="9"/>
  <c r="F105" i="9"/>
  <c r="E105" i="9"/>
  <c r="B105" i="9" s="1"/>
  <c r="H104" i="9"/>
  <c r="G104" i="9"/>
  <c r="F104" i="9"/>
  <c r="E104" i="9"/>
  <c r="H103" i="9"/>
  <c r="G103" i="9"/>
  <c r="E103" i="9" s="1"/>
  <c r="B103" i="9" s="1"/>
  <c r="F103" i="9"/>
  <c r="H102" i="9"/>
  <c r="G102" i="9"/>
  <c r="E102" i="9" s="1"/>
  <c r="B102" i="9" s="1"/>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F95" i="9"/>
  <c r="H94" i="9"/>
  <c r="G94" i="9"/>
  <c r="E94" i="9" s="1"/>
  <c r="B94" i="9" s="1"/>
  <c r="F94" i="9"/>
  <c r="H93" i="9"/>
  <c r="G93" i="9"/>
  <c r="E93" i="9" s="1"/>
  <c r="B93" i="9" s="1"/>
  <c r="F93" i="9"/>
  <c r="H92" i="9"/>
  <c r="E92" i="9" s="1"/>
  <c r="G92" i="9"/>
  <c r="F92" i="9"/>
  <c r="B92" i="9"/>
  <c r="H91" i="9"/>
  <c r="G91" i="9"/>
  <c r="F91" i="9"/>
  <c r="E91" i="9"/>
  <c r="B91" i="9" s="1"/>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B83" i="9" s="1"/>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B71" i="9" s="1"/>
  <c r="F71" i="9"/>
  <c r="H70" i="9"/>
  <c r="E70" i="9" s="1"/>
  <c r="B70" i="9" s="1"/>
  <c r="G70" i="9"/>
  <c r="F70" i="9"/>
  <c r="H69" i="9"/>
  <c r="G69" i="9"/>
  <c r="F69" i="9"/>
  <c r="E69" i="9"/>
  <c r="H68" i="9"/>
  <c r="G68" i="9"/>
  <c r="E68" i="9" s="1"/>
  <c r="B68" i="9" s="1"/>
  <c r="F68" i="9"/>
  <c r="H67" i="9"/>
  <c r="G67" i="9"/>
  <c r="E67" i="9" s="1"/>
  <c r="B67" i="9" s="1"/>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E55" i="9" s="1"/>
  <c r="B55" i="9" s="1"/>
  <c r="F55" i="9"/>
  <c r="H54" i="9"/>
  <c r="G54" i="9"/>
  <c r="E54" i="9" s="1"/>
  <c r="F54" i="9"/>
  <c r="B54" i="9"/>
  <c r="H53" i="9"/>
  <c r="G53" i="9"/>
  <c r="E53" i="9" s="1"/>
  <c r="B53" i="9" s="1"/>
  <c r="F53" i="9"/>
  <c r="H52" i="9"/>
  <c r="G52" i="9"/>
  <c r="F52" i="9"/>
  <c r="E52" i="9"/>
  <c r="H51" i="9"/>
  <c r="G51" i="9"/>
  <c r="F51" i="9"/>
  <c r="H50" i="9"/>
  <c r="G50" i="9"/>
  <c r="F50" i="9"/>
  <c r="E50" i="9"/>
  <c r="B50" i="9" s="1"/>
  <c r="H49" i="9"/>
  <c r="G49" i="9"/>
  <c r="F49" i="9"/>
  <c r="E49" i="9"/>
  <c r="H48" i="9"/>
  <c r="G48" i="9"/>
  <c r="E48" i="9" s="1"/>
  <c r="B48" i="9" s="1"/>
  <c r="F48" i="9"/>
  <c r="H47" i="9"/>
  <c r="G47" i="9"/>
  <c r="E47" i="9" s="1"/>
  <c r="B47" i="9" s="1"/>
  <c r="F47" i="9"/>
  <c r="H46" i="9"/>
  <c r="G46" i="9"/>
  <c r="F46" i="9"/>
  <c r="H45" i="9"/>
  <c r="G45" i="9"/>
  <c r="E45" i="9" s="1"/>
  <c r="B45" i="9" s="1"/>
  <c r="F45" i="9"/>
  <c r="H44" i="9"/>
  <c r="G44" i="9"/>
  <c r="E44" i="9" s="1"/>
  <c r="F44" i="9"/>
  <c r="H43" i="9"/>
  <c r="G43" i="9"/>
  <c r="F43" i="9"/>
  <c r="H42" i="9"/>
  <c r="G42" i="9"/>
  <c r="E42" i="9" s="1"/>
  <c r="B42" i="9" s="1"/>
  <c r="F42" i="9"/>
  <c r="H41" i="9"/>
  <c r="G41" i="9"/>
  <c r="F41" i="9"/>
  <c r="E41" i="9"/>
  <c r="H40" i="9"/>
  <c r="G40" i="9"/>
  <c r="E40" i="9" s="1"/>
  <c r="B40" i="9" s="1"/>
  <c r="F40" i="9"/>
  <c r="H39" i="9"/>
  <c r="G39" i="9"/>
  <c r="F39" i="9"/>
  <c r="H38" i="9"/>
  <c r="G38" i="9"/>
  <c r="F38" i="9"/>
  <c r="H37" i="9"/>
  <c r="G37" i="9"/>
  <c r="F37" i="9"/>
  <c r="H36" i="9"/>
  <c r="G36" i="9"/>
  <c r="F36" i="9"/>
  <c r="E36" i="9"/>
  <c r="B36" i="9" s="1"/>
  <c r="H35" i="9"/>
  <c r="G35" i="9"/>
  <c r="F35" i="9"/>
  <c r="H34" i="9"/>
  <c r="G34" i="9"/>
  <c r="F34" i="9"/>
  <c r="E34" i="9"/>
  <c r="B34" i="9" s="1"/>
  <c r="H33" i="9"/>
  <c r="G33" i="9"/>
  <c r="E33" i="9" s="1"/>
  <c r="B33" i="9" s="1"/>
  <c r="F33" i="9"/>
  <c r="H32" i="9"/>
  <c r="G32" i="9"/>
  <c r="E32" i="9" s="1"/>
  <c r="B32" i="9" s="1"/>
  <c r="F32" i="9"/>
  <c r="H31" i="9"/>
  <c r="G31" i="9"/>
  <c r="F31" i="9"/>
  <c r="H30" i="9"/>
  <c r="G30" i="9"/>
  <c r="E30" i="9" s="1"/>
  <c r="B30" i="9" s="1"/>
  <c r="F30" i="9"/>
  <c r="H29" i="9"/>
  <c r="G29" i="9"/>
  <c r="F29" i="9"/>
  <c r="H28" i="9"/>
  <c r="G28" i="9"/>
  <c r="F28" i="9"/>
  <c r="E28" i="9"/>
  <c r="B28" i="9" s="1"/>
  <c r="H27" i="9"/>
  <c r="G27" i="9"/>
  <c r="F27" i="9"/>
  <c r="H26" i="9"/>
  <c r="G26" i="9"/>
  <c r="F26" i="9"/>
  <c r="H25" i="9"/>
  <c r="E25" i="9" s="1"/>
  <c r="B25" i="9" s="1"/>
  <c r="G25" i="9"/>
  <c r="F25" i="9"/>
  <c r="H24" i="9"/>
  <c r="G24" i="9"/>
  <c r="E24" i="9" s="1"/>
  <c r="B24" i="9" s="1"/>
  <c r="F24" i="9"/>
  <c r="H23" i="9"/>
  <c r="G23" i="9"/>
  <c r="E23" i="9" s="1"/>
  <c r="B23" i="9" s="1"/>
  <c r="F23" i="9"/>
  <c r="H22" i="9"/>
  <c r="G22" i="9"/>
  <c r="F22" i="9"/>
  <c r="H21" i="9"/>
  <c r="G21" i="9"/>
  <c r="F21" i="9"/>
  <c r="E21" i="9"/>
  <c r="B21" i="9" s="1"/>
  <c r="F20" i="9"/>
  <c r="F4" i="9"/>
  <c r="O3" i="9"/>
  <c r="G274" i="9" s="1"/>
  <c r="I3" i="9"/>
  <c r="H3" i="9"/>
  <c r="G3" i="9"/>
  <c r="D101" i="8"/>
  <c r="D95" i="8"/>
  <c r="D90" i="8"/>
  <c r="D85" i="8"/>
  <c r="D80" i="8"/>
  <c r="D75" i="8"/>
  <c r="D70" i="8"/>
  <c r="D65" i="8"/>
  <c r="D60" i="8"/>
  <c r="D55" i="8"/>
  <c r="D50" i="8"/>
  <c r="D49" i="8" s="1"/>
  <c r="D44" i="8"/>
  <c r="D36" i="8"/>
  <c r="D26" i="8"/>
  <c r="C1501" i="1" s="1"/>
  <c r="H1501" i="1" s="1"/>
  <c r="D18" i="8"/>
  <c r="D8" i="8"/>
  <c r="D6" i="8"/>
  <c r="E44" i="7"/>
  <c r="D44" i="7"/>
  <c r="E39" i="7"/>
  <c r="D39" i="7"/>
  <c r="D38" i="7" s="1"/>
  <c r="E38" i="7"/>
  <c r="E30" i="7"/>
  <c r="D30" i="7"/>
  <c r="E23" i="7"/>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E28" i="6"/>
  <c r="D1322" i="1" s="1"/>
  <c r="D28" i="6"/>
  <c r="C1322" i="1"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E246" i="5"/>
  <c r="D246" i="5"/>
  <c r="F244" i="5"/>
  <c r="F243" i="5"/>
  <c r="F242" i="5"/>
  <c r="E242" i="5"/>
  <c r="D242" i="5"/>
  <c r="F241" i="5"/>
  <c r="F240" i="5"/>
  <c r="E239" i="5"/>
  <c r="D239" i="5"/>
  <c r="C1216" i="1" s="1"/>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D177" i="5" s="1"/>
  <c r="C1154" i="1" s="1"/>
  <c r="H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E644" i="4" s="1"/>
  <c r="D638" i="1" s="1"/>
  <c r="D417"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E363" i="4" s="1"/>
  <c r="D364" i="4"/>
  <c r="F364" i="4" s="1"/>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2" i="4" s="1"/>
  <c r="E311" i="4"/>
  <c r="F310" i="4"/>
  <c r="F309" i="4"/>
  <c r="F308" i="4"/>
  <c r="F307" i="4"/>
  <c r="F306" i="4"/>
  <c r="F305" i="4"/>
  <c r="F304" i="4"/>
  <c r="E304" i="4"/>
  <c r="D304" i="4"/>
  <c r="F303" i="4"/>
  <c r="F302" i="4"/>
  <c r="F301" i="4"/>
  <c r="E300" i="4"/>
  <c r="E299" i="4" s="1"/>
  <c r="D300"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D263" i="4"/>
  <c r="F263" i="4" s="1"/>
  <c r="F262" i="4"/>
  <c r="F261" i="4"/>
  <c r="F260" i="4"/>
  <c r="F259" i="4"/>
  <c r="E259" i="4"/>
  <c r="D259" i="4"/>
  <c r="D252" i="4"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E196" i="4" s="1"/>
  <c r="D210" i="4"/>
  <c r="F210" i="4" s="1"/>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E124" i="4" s="1"/>
  <c r="D128" i="4"/>
  <c r="F128" i="4" s="1"/>
  <c r="F127" i="4"/>
  <c r="F126" i="4"/>
  <c r="E125" i="4"/>
  <c r="D125" i="4"/>
  <c r="F125"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G1577" i="1"/>
  <c r="C1577" i="1"/>
  <c r="C1576" i="1"/>
  <c r="G1575" i="1"/>
  <c r="C1575" i="1"/>
  <c r="H1575" i="1" s="1"/>
  <c r="C1574" i="1"/>
  <c r="H1573" i="1"/>
  <c r="G1573" i="1"/>
  <c r="C1573" i="1"/>
  <c r="H1572" i="1"/>
  <c r="G1572" i="1"/>
  <c r="C1572" i="1"/>
  <c r="C1571" i="1"/>
  <c r="C1570" i="1"/>
  <c r="G1570" i="1" s="1"/>
  <c r="H1569" i="1"/>
  <c r="G1569" i="1"/>
  <c r="C1569" i="1"/>
  <c r="C1568" i="1"/>
  <c r="G1567" i="1"/>
  <c r="C1567" i="1"/>
  <c r="H1567" i="1" s="1"/>
  <c r="C1566" i="1"/>
  <c r="H1565" i="1"/>
  <c r="G1565" i="1"/>
  <c r="C1565" i="1"/>
  <c r="H1564" i="1"/>
  <c r="G1564" i="1"/>
  <c r="C1564" i="1"/>
  <c r="C1563" i="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30" i="1"/>
  <c r="C1530" i="1"/>
  <c r="G1530" i="1" s="1"/>
  <c r="H1529" i="1"/>
  <c r="G1529" i="1"/>
  <c r="C1529" i="1"/>
  <c r="C1528" i="1"/>
  <c r="G1527" i="1"/>
  <c r="C1527" i="1"/>
  <c r="H1527" i="1" s="1"/>
  <c r="C1526" i="1"/>
  <c r="H1525" i="1"/>
  <c r="G1525" i="1"/>
  <c r="C1525" i="1"/>
  <c r="H1524" i="1"/>
  <c r="G1524" i="1"/>
  <c r="C1524" i="1"/>
  <c r="C1523" i="1"/>
  <c r="H1522" i="1"/>
  <c r="C1522" i="1"/>
  <c r="G1522" i="1" s="1"/>
  <c r="H1521" i="1"/>
  <c r="G1521" i="1"/>
  <c r="C1521" i="1"/>
  <c r="C1520" i="1"/>
  <c r="H1516" i="1"/>
  <c r="G1516" i="1"/>
  <c r="C1516" i="1"/>
  <c r="C1515" i="1"/>
  <c r="H1515" i="1" s="1"/>
  <c r="H1514" i="1"/>
  <c r="C1514" i="1"/>
  <c r="G1514" i="1" s="1"/>
  <c r="H1513" i="1"/>
  <c r="G1513" i="1"/>
  <c r="C1513" i="1"/>
  <c r="C1512" i="1"/>
  <c r="H1512" i="1" s="1"/>
  <c r="G1511" i="1"/>
  <c r="C1511" i="1"/>
  <c r="H1511" i="1" s="1"/>
  <c r="C1510" i="1"/>
  <c r="G1510" i="1" s="1"/>
  <c r="G1509" i="1"/>
  <c r="C1509" i="1"/>
  <c r="H1509" i="1" s="1"/>
  <c r="C1508" i="1"/>
  <c r="H1508" i="1" s="1"/>
  <c r="C1507" i="1"/>
  <c r="H1507" i="1" s="1"/>
  <c r="H1506" i="1"/>
  <c r="C1506" i="1"/>
  <c r="G1506" i="1" s="1"/>
  <c r="H1505" i="1"/>
  <c r="C1505" i="1"/>
  <c r="G1505" i="1" s="1"/>
  <c r="C1504" i="1"/>
  <c r="H1504" i="1" s="1"/>
  <c r="G1503" i="1"/>
  <c r="C1503" i="1"/>
  <c r="H1503" i="1" s="1"/>
  <c r="C1502" i="1"/>
  <c r="G1502" i="1" s="1"/>
  <c r="G1501" i="1"/>
  <c r="C1500" i="1"/>
  <c r="C1498" i="1"/>
  <c r="H1497" i="1"/>
  <c r="G1497" i="1"/>
  <c r="C1497" i="1"/>
  <c r="H1496" i="1"/>
  <c r="G1496" i="1"/>
  <c r="C1496" i="1"/>
  <c r="C1495" i="1"/>
  <c r="H1494" i="1"/>
  <c r="C1494" i="1"/>
  <c r="G1494" i="1" s="1"/>
  <c r="H1493" i="1"/>
  <c r="G1493" i="1"/>
  <c r="C1493" i="1"/>
  <c r="C1492" i="1"/>
  <c r="G1491" i="1"/>
  <c r="C1491" i="1"/>
  <c r="H1491" i="1" s="1"/>
  <c r="C1490" i="1"/>
  <c r="H1489" i="1"/>
  <c r="G1489" i="1"/>
  <c r="C1489" i="1"/>
  <c r="C1488" i="1"/>
  <c r="G1488" i="1" s="1"/>
  <c r="C1487" i="1"/>
  <c r="H1486" i="1"/>
  <c r="C1486" i="1"/>
  <c r="G1486" i="1" s="1"/>
  <c r="H1485" i="1"/>
  <c r="C1485" i="1"/>
  <c r="G1485" i="1" s="1"/>
  <c r="C1484" i="1"/>
  <c r="G1483" i="1"/>
  <c r="C1483" i="1"/>
  <c r="H1483" i="1" s="1"/>
  <c r="C1482" i="1"/>
  <c r="C1480" i="1"/>
  <c r="H1480" i="1" s="1"/>
  <c r="H1479" i="1"/>
  <c r="G1479" i="1"/>
  <c r="I1479" i="1" s="1"/>
  <c r="D1479" i="1"/>
  <c r="C1479" i="1"/>
  <c r="J1479" i="1" s="1"/>
  <c r="D1478" i="1"/>
  <c r="C1478" i="1"/>
  <c r="H1478" i="1" s="1"/>
  <c r="D1477" i="1"/>
  <c r="C1477" i="1"/>
  <c r="D1476" i="1"/>
  <c r="G1476" i="1" s="1"/>
  <c r="C1476" i="1"/>
  <c r="D1475" i="1"/>
  <c r="C1475" i="1"/>
  <c r="G1474" i="1"/>
  <c r="D1474" i="1"/>
  <c r="C1474" i="1"/>
  <c r="J1474" i="1" s="1"/>
  <c r="G1473" i="1"/>
  <c r="D1473" i="1"/>
  <c r="C1473" i="1"/>
  <c r="H1472" i="1"/>
  <c r="D1472" i="1"/>
  <c r="C1472" i="1"/>
  <c r="J1472" i="1" s="1"/>
  <c r="D1471" i="1"/>
  <c r="C1471" i="1"/>
  <c r="D1470" i="1"/>
  <c r="C1470" i="1"/>
  <c r="H1470" i="1" s="1"/>
  <c r="G1469" i="1"/>
  <c r="D1469" i="1"/>
  <c r="C1469" i="1"/>
  <c r="H1468" i="1"/>
  <c r="D1468" i="1"/>
  <c r="C1468" i="1"/>
  <c r="J1468" i="1" s="1"/>
  <c r="D1467" i="1"/>
  <c r="C1467" i="1"/>
  <c r="J1467" i="1" s="1"/>
  <c r="G1466" i="1"/>
  <c r="D1466" i="1"/>
  <c r="C1466" i="1"/>
  <c r="J1466" i="1" s="1"/>
  <c r="G1465" i="1"/>
  <c r="D1465" i="1"/>
  <c r="C1465" i="1"/>
  <c r="H1464" i="1"/>
  <c r="D1464" i="1"/>
  <c r="C1464" i="1"/>
  <c r="J1464" i="1" s="1"/>
  <c r="J1463" i="1"/>
  <c r="D1463" i="1"/>
  <c r="C1463" i="1"/>
  <c r="G1462" i="1"/>
  <c r="D1462" i="1"/>
  <c r="C1462" i="1"/>
  <c r="J1462" i="1" s="1"/>
  <c r="G1461" i="1"/>
  <c r="D1461" i="1"/>
  <c r="C1461" i="1"/>
  <c r="H1461" i="1" s="1"/>
  <c r="G1460" i="1"/>
  <c r="D1460" i="1"/>
  <c r="C1460" i="1"/>
  <c r="H1459" i="1"/>
  <c r="D1459" i="1"/>
  <c r="C1459" i="1"/>
  <c r="J1459" i="1" s="1"/>
  <c r="J1458" i="1"/>
  <c r="D1458" i="1"/>
  <c r="C1458" i="1"/>
  <c r="G1457" i="1"/>
  <c r="D1457" i="1"/>
  <c r="C1457" i="1"/>
  <c r="J1457" i="1" s="1"/>
  <c r="D1456" i="1"/>
  <c r="C1456" i="1"/>
  <c r="G1456" i="1" s="1"/>
  <c r="H1455" i="1"/>
  <c r="D1455" i="1"/>
  <c r="C1455" i="1"/>
  <c r="J1455" i="1" s="1"/>
  <c r="C1454" i="1"/>
  <c r="G1452" i="1"/>
  <c r="D1452" i="1"/>
  <c r="C1452" i="1"/>
  <c r="H1451" i="1"/>
  <c r="D1451" i="1"/>
  <c r="C1451" i="1"/>
  <c r="J1451" i="1" s="1"/>
  <c r="D1450" i="1"/>
  <c r="C1450" i="1"/>
  <c r="G1449" i="1"/>
  <c r="D1449" i="1"/>
  <c r="C1449" i="1"/>
  <c r="J1449" i="1" s="1"/>
  <c r="G1448" i="1"/>
  <c r="D1448" i="1"/>
  <c r="C1448" i="1"/>
  <c r="H1447" i="1"/>
  <c r="D1447" i="1"/>
  <c r="C1447" i="1"/>
  <c r="J1447" i="1" s="1"/>
  <c r="D1446" i="1"/>
  <c r="C1446" i="1"/>
  <c r="D1445" i="1"/>
  <c r="H1445" i="1" s="1"/>
  <c r="C1445" i="1"/>
  <c r="J1445" i="1" s="1"/>
  <c r="D1444" i="1"/>
  <c r="H1444" i="1" s="1"/>
  <c r="C1444" i="1"/>
  <c r="H1443" i="1"/>
  <c r="G1443" i="1"/>
  <c r="I1443" i="1" s="1"/>
  <c r="D1443" i="1"/>
  <c r="J1443" i="1" s="1"/>
  <c r="C1443" i="1"/>
  <c r="D1442" i="1"/>
  <c r="C1442" i="1"/>
  <c r="G1442" i="1" s="1"/>
  <c r="J1441" i="1"/>
  <c r="D1441" i="1"/>
  <c r="G1441" i="1" s="1"/>
  <c r="C1441" i="1"/>
  <c r="H1441" i="1" s="1"/>
  <c r="H1440" i="1"/>
  <c r="D1440" i="1"/>
  <c r="C1440" i="1"/>
  <c r="G1440" i="1" s="1"/>
  <c r="I1440" i="1" s="1"/>
  <c r="J1439" i="1"/>
  <c r="D1439" i="1"/>
  <c r="G1439" i="1" s="1"/>
  <c r="C1439" i="1"/>
  <c r="H1439" i="1" s="1"/>
  <c r="D1438" i="1"/>
  <c r="G1438" i="1" s="1"/>
  <c r="C1438" i="1"/>
  <c r="H1438" i="1" s="1"/>
  <c r="D1437" i="1"/>
  <c r="G1437" i="1" s="1"/>
  <c r="C1437" i="1"/>
  <c r="H1437" i="1" s="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G1424" i="1" s="1"/>
  <c r="C1424" i="1"/>
  <c r="D1423" i="1"/>
  <c r="G1423" i="1" s="1"/>
  <c r="C1423" i="1"/>
  <c r="D1422" i="1"/>
  <c r="G1422" i="1" s="1"/>
  <c r="C1422" i="1"/>
  <c r="D1421" i="1"/>
  <c r="G1421" i="1" s="1"/>
  <c r="C1421" i="1"/>
  <c r="D1420" i="1"/>
  <c r="G1420" i="1" s="1"/>
  <c r="C1420" i="1"/>
  <c r="D1419" i="1"/>
  <c r="G1419" i="1" s="1"/>
  <c r="C1419" i="1"/>
  <c r="D1418" i="1"/>
  <c r="G1418" i="1" s="1"/>
  <c r="C1418" i="1"/>
  <c r="D1417" i="1"/>
  <c r="G1417" i="1" s="1"/>
  <c r="C1417"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D1409" i="1"/>
  <c r="G1409" i="1" s="1"/>
  <c r="C1409" i="1"/>
  <c r="D1408" i="1"/>
  <c r="D1407" i="1"/>
  <c r="G1407" i="1" s="1"/>
  <c r="C1407" i="1"/>
  <c r="H1407" i="1" s="1"/>
  <c r="D1406" i="1"/>
  <c r="G1406" i="1" s="1"/>
  <c r="C1406" i="1"/>
  <c r="H1406" i="1" s="1"/>
  <c r="D1405" i="1"/>
  <c r="G1405" i="1" s="1"/>
  <c r="C1405" i="1"/>
  <c r="H1405" i="1" s="1"/>
  <c r="D1404" i="1"/>
  <c r="G1404" i="1" s="1"/>
  <c r="C1404" i="1"/>
  <c r="H1404" i="1" s="1"/>
  <c r="D1403" i="1"/>
  <c r="G1403" i="1" s="1"/>
  <c r="C1403" i="1"/>
  <c r="H1403" i="1" s="1"/>
  <c r="D1402" i="1"/>
  <c r="G1402" i="1" s="1"/>
  <c r="C1402" i="1"/>
  <c r="H1402" i="1" s="1"/>
  <c r="D1401" i="1"/>
  <c r="G1401" i="1" s="1"/>
  <c r="C1401" i="1"/>
  <c r="H1401" i="1" s="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G1388" i="1" s="1"/>
  <c r="C1388" i="1"/>
  <c r="H1388" i="1" s="1"/>
  <c r="D1387" i="1"/>
  <c r="G1387" i="1" s="1"/>
  <c r="C1387" i="1"/>
  <c r="H1387" i="1" s="1"/>
  <c r="D1386" i="1"/>
  <c r="G1386" i="1" s="1"/>
  <c r="C1386" i="1"/>
  <c r="H1386" i="1" s="1"/>
  <c r="D1385" i="1"/>
  <c r="G1385" i="1" s="1"/>
  <c r="C1385" i="1"/>
  <c r="H1385" i="1" s="1"/>
  <c r="D1384" i="1"/>
  <c r="G1384" i="1" s="1"/>
  <c r="C1384" i="1"/>
  <c r="H1384" i="1" s="1"/>
  <c r="D1383" i="1"/>
  <c r="D1382" i="1"/>
  <c r="G1382" i="1" s="1"/>
  <c r="C1382" i="1"/>
  <c r="D1381" i="1"/>
  <c r="G1381" i="1" s="1"/>
  <c r="C1381" i="1"/>
  <c r="D1380" i="1"/>
  <c r="G1380" i="1" s="1"/>
  <c r="C1380" i="1"/>
  <c r="D1379" i="1"/>
  <c r="G1379" i="1" s="1"/>
  <c r="C1379" i="1"/>
  <c r="D1378" i="1"/>
  <c r="G1378" i="1" s="1"/>
  <c r="C1378" i="1"/>
  <c r="D1377" i="1"/>
  <c r="G1377" i="1" s="1"/>
  <c r="C1377" i="1"/>
  <c r="D1376" i="1"/>
  <c r="G1376" i="1" s="1"/>
  <c r="C1376" i="1"/>
  <c r="D1375" i="1"/>
  <c r="G1375" i="1" s="1"/>
  <c r="C1375" i="1"/>
  <c r="D1374" i="1"/>
  <c r="C1374" i="1"/>
  <c r="D1373" i="1"/>
  <c r="G1373" i="1" s="1"/>
  <c r="C1373" i="1"/>
  <c r="D1372" i="1"/>
  <c r="G1372" i="1" s="1"/>
  <c r="C1372" i="1"/>
  <c r="D1371" i="1"/>
  <c r="G1371" i="1" s="1"/>
  <c r="C1371" i="1"/>
  <c r="D1370" i="1"/>
  <c r="C1370" i="1"/>
  <c r="D1368" i="1"/>
  <c r="G1368" i="1" s="1"/>
  <c r="C1368" i="1"/>
  <c r="D1367" i="1"/>
  <c r="G1367" i="1" s="1"/>
  <c r="C1367" i="1"/>
  <c r="D1366" i="1"/>
  <c r="G1366" i="1" s="1"/>
  <c r="C1366" i="1"/>
  <c r="D1365" i="1"/>
  <c r="G1365" i="1" s="1"/>
  <c r="C1365" i="1"/>
  <c r="D1364" i="1"/>
  <c r="G1364" i="1" s="1"/>
  <c r="C1364" i="1"/>
  <c r="D1363" i="1"/>
  <c r="G1363" i="1" s="1"/>
  <c r="C1363" i="1"/>
  <c r="D1362" i="1"/>
  <c r="G1362" i="1" s="1"/>
  <c r="C1362" i="1"/>
  <c r="D1361" i="1"/>
  <c r="G1361" i="1" s="1"/>
  <c r="C1361" i="1"/>
  <c r="D1360" i="1"/>
  <c r="G1360" i="1" s="1"/>
  <c r="C1360" i="1"/>
  <c r="D1359" i="1"/>
  <c r="G1359" i="1" s="1"/>
  <c r="C1359" i="1"/>
  <c r="D1358" i="1"/>
  <c r="G1358" i="1" s="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G1348" i="1"/>
  <c r="D1348" i="1"/>
  <c r="C1348" i="1"/>
  <c r="H1348" i="1" s="1"/>
  <c r="D1347" i="1"/>
  <c r="G1347" i="1" s="1"/>
  <c r="C1347" i="1"/>
  <c r="G1346" i="1"/>
  <c r="D1346" i="1"/>
  <c r="C1346" i="1"/>
  <c r="H1346" i="1" s="1"/>
  <c r="D1345" i="1"/>
  <c r="G1345" i="1" s="1"/>
  <c r="C1345" i="1"/>
  <c r="G1344" i="1"/>
  <c r="D1344" i="1"/>
  <c r="C1344" i="1"/>
  <c r="H1344" i="1" s="1"/>
  <c r="D1343" i="1"/>
  <c r="G1343" i="1" s="1"/>
  <c r="C1343" i="1"/>
  <c r="G1342" i="1"/>
  <c r="D1342" i="1"/>
  <c r="C1342" i="1"/>
  <c r="H1342" i="1" s="1"/>
  <c r="D1341" i="1"/>
  <c r="G1341" i="1" s="1"/>
  <c r="C1341" i="1"/>
  <c r="G1340" i="1"/>
  <c r="D1340" i="1"/>
  <c r="C1340" i="1"/>
  <c r="H1340" i="1" s="1"/>
  <c r="D1339" i="1"/>
  <c r="G1339" i="1" s="1"/>
  <c r="C1339" i="1"/>
  <c r="G1338" i="1"/>
  <c r="D1338" i="1"/>
  <c r="C1338" i="1"/>
  <c r="H1338" i="1" s="1"/>
  <c r="D1337" i="1"/>
  <c r="G1337" i="1" s="1"/>
  <c r="C1337" i="1"/>
  <c r="G1336" i="1"/>
  <c r="D1336" i="1"/>
  <c r="C1336" i="1"/>
  <c r="H1336" i="1" s="1"/>
  <c r="D1335" i="1"/>
  <c r="G1335" i="1" s="1"/>
  <c r="C1335" i="1"/>
  <c r="D1334" i="1"/>
  <c r="C1334" i="1"/>
  <c r="D1333" i="1"/>
  <c r="C1333" i="1"/>
  <c r="D1332" i="1"/>
  <c r="C1332" i="1"/>
  <c r="D1331" i="1"/>
  <c r="G1331" i="1" s="1"/>
  <c r="C1331" i="1"/>
  <c r="D1330" i="1"/>
  <c r="C1330" i="1"/>
  <c r="H1330" i="1" s="1"/>
  <c r="C1329" i="1"/>
  <c r="G1328" i="1"/>
  <c r="D1328" i="1"/>
  <c r="C1328" i="1"/>
  <c r="H1328" i="1" s="1"/>
  <c r="D1327" i="1"/>
  <c r="G1327" i="1" s="1"/>
  <c r="C1327" i="1"/>
  <c r="G1326" i="1"/>
  <c r="D1326" i="1"/>
  <c r="C1326" i="1"/>
  <c r="H1326" i="1" s="1"/>
  <c r="D1325" i="1"/>
  <c r="C1325" i="1"/>
  <c r="D1324" i="1"/>
  <c r="C1324" i="1"/>
  <c r="D1323" i="1"/>
  <c r="C1323" i="1"/>
  <c r="D1321" i="1"/>
  <c r="C1321" i="1"/>
  <c r="G1320" i="1"/>
  <c r="D1320" i="1"/>
  <c r="C1320" i="1"/>
  <c r="H1320" i="1" s="1"/>
  <c r="D1319" i="1"/>
  <c r="C1319" i="1"/>
  <c r="D1318" i="1"/>
  <c r="G1318" i="1" s="1"/>
  <c r="C1318" i="1"/>
  <c r="H1318" i="1" s="1"/>
  <c r="D1317" i="1"/>
  <c r="C1317" i="1"/>
  <c r="D1316" i="1"/>
  <c r="D1315" i="1"/>
  <c r="G1315" i="1" s="1"/>
  <c r="C1315" i="1"/>
  <c r="D1314" i="1"/>
  <c r="C1314" i="1"/>
  <c r="H1314" i="1" s="1"/>
  <c r="D1313" i="1"/>
  <c r="C1313" i="1"/>
  <c r="D1312" i="1"/>
  <c r="C1312" i="1"/>
  <c r="H1312" i="1" s="1"/>
  <c r="D1311" i="1"/>
  <c r="G1311" i="1" s="1"/>
  <c r="C1311" i="1"/>
  <c r="G1310" i="1"/>
  <c r="D1310" i="1"/>
  <c r="C1310" i="1"/>
  <c r="H1310" i="1" s="1"/>
  <c r="D1309" i="1"/>
  <c r="C1309" i="1"/>
  <c r="D1308" i="1"/>
  <c r="C1308" i="1"/>
  <c r="D1307" i="1"/>
  <c r="G1307" i="1" s="1"/>
  <c r="C1307" i="1"/>
  <c r="D1306" i="1"/>
  <c r="C1306" i="1"/>
  <c r="H1306" i="1" s="1"/>
  <c r="D1305" i="1"/>
  <c r="C1305" i="1"/>
  <c r="D1304" i="1"/>
  <c r="D1303" i="1"/>
  <c r="G1303" i="1" s="1"/>
  <c r="C1303" i="1"/>
  <c r="G1302" i="1"/>
  <c r="D1302" i="1"/>
  <c r="C1302" i="1"/>
  <c r="H1302" i="1" s="1"/>
  <c r="D1301" i="1"/>
  <c r="C1301" i="1"/>
  <c r="D1300" i="1"/>
  <c r="D1298" i="1"/>
  <c r="C1298" i="1"/>
  <c r="D1297" i="1"/>
  <c r="C1297" i="1"/>
  <c r="G1297" i="1" s="1"/>
  <c r="D1296" i="1"/>
  <c r="C1296" i="1"/>
  <c r="H1296" i="1" s="1"/>
  <c r="D1295" i="1"/>
  <c r="G1295" i="1" s="1"/>
  <c r="C1295" i="1"/>
  <c r="G1294" i="1"/>
  <c r="D1294" i="1"/>
  <c r="C1294" i="1"/>
  <c r="H1294" i="1" s="1"/>
  <c r="D1293" i="1"/>
  <c r="C1293" i="1"/>
  <c r="G1293" i="1" s="1"/>
  <c r="G1292" i="1"/>
  <c r="D1292" i="1"/>
  <c r="C1292" i="1"/>
  <c r="H1292" i="1" s="1"/>
  <c r="D1291" i="1"/>
  <c r="G1291" i="1" s="1"/>
  <c r="C1291" i="1"/>
  <c r="D1290" i="1"/>
  <c r="C1290" i="1"/>
  <c r="D1289" i="1"/>
  <c r="C1289" i="1"/>
  <c r="G1289" i="1" s="1"/>
  <c r="D1288" i="1"/>
  <c r="C1288" i="1"/>
  <c r="H1288" i="1" s="1"/>
  <c r="D1287" i="1"/>
  <c r="G1287" i="1" s="1"/>
  <c r="C1287" i="1"/>
  <c r="G1286" i="1"/>
  <c r="D1286" i="1"/>
  <c r="C1286" i="1"/>
  <c r="H1286" i="1" s="1"/>
  <c r="D1285" i="1"/>
  <c r="C1285" i="1"/>
  <c r="G1285" i="1" s="1"/>
  <c r="G1284" i="1"/>
  <c r="D1284" i="1"/>
  <c r="C1284" i="1"/>
  <c r="H1284" i="1" s="1"/>
  <c r="D1283" i="1"/>
  <c r="G1283" i="1" s="1"/>
  <c r="C1283" i="1"/>
  <c r="D1282" i="1"/>
  <c r="C1282" i="1"/>
  <c r="D1281" i="1"/>
  <c r="C1281" i="1"/>
  <c r="G1281" i="1" s="1"/>
  <c r="D1280" i="1"/>
  <c r="C1280" i="1"/>
  <c r="H1280" i="1" s="1"/>
  <c r="D1279" i="1"/>
  <c r="G1279" i="1" s="1"/>
  <c r="C1279" i="1"/>
  <c r="G1278" i="1"/>
  <c r="D1278" i="1"/>
  <c r="C1278" i="1"/>
  <c r="H1278" i="1" s="1"/>
  <c r="D1277" i="1"/>
  <c r="C1277" i="1"/>
  <c r="G1276" i="1"/>
  <c r="D1276" i="1"/>
  <c r="C1276" i="1"/>
  <c r="H1276" i="1" s="1"/>
  <c r="D1275" i="1"/>
  <c r="G1275" i="1" s="1"/>
  <c r="C1275" i="1"/>
  <c r="D1274" i="1"/>
  <c r="C1274" i="1"/>
  <c r="D1273" i="1"/>
  <c r="C1273" i="1"/>
  <c r="G1273" i="1" s="1"/>
  <c r="D1272" i="1"/>
  <c r="C1272" i="1"/>
  <c r="H1272" i="1" s="1"/>
  <c r="D1271" i="1"/>
  <c r="G1271" i="1" s="1"/>
  <c r="C1271" i="1"/>
  <c r="G1270" i="1"/>
  <c r="D1270" i="1"/>
  <c r="C1270" i="1"/>
  <c r="H1270" i="1" s="1"/>
  <c r="D1269" i="1"/>
  <c r="C1269" i="1"/>
  <c r="G1269" i="1" s="1"/>
  <c r="G1268" i="1"/>
  <c r="D1268" i="1"/>
  <c r="C1268" i="1"/>
  <c r="H1268" i="1" s="1"/>
  <c r="D1267" i="1"/>
  <c r="G1267" i="1" s="1"/>
  <c r="C1267" i="1"/>
  <c r="D1266" i="1"/>
  <c r="C1266" i="1"/>
  <c r="D1265" i="1"/>
  <c r="C1265" i="1"/>
  <c r="D1264" i="1"/>
  <c r="C1264" i="1"/>
  <c r="H1264" i="1" s="1"/>
  <c r="D1263" i="1"/>
  <c r="C1263" i="1"/>
  <c r="G1262" i="1"/>
  <c r="D1262" i="1"/>
  <c r="C1262" i="1"/>
  <c r="H1262" i="1" s="1"/>
  <c r="D1261" i="1"/>
  <c r="C1261" i="1"/>
  <c r="G1261" i="1" s="1"/>
  <c r="G1260" i="1"/>
  <c r="D1260" i="1"/>
  <c r="C1260" i="1"/>
  <c r="H1260" i="1" s="1"/>
  <c r="D1259" i="1"/>
  <c r="C1259" i="1"/>
  <c r="D1258" i="1"/>
  <c r="C1258" i="1"/>
  <c r="D1257" i="1"/>
  <c r="G1257" i="1" s="1"/>
  <c r="C1257" i="1"/>
  <c r="D1256" i="1"/>
  <c r="C1256" i="1"/>
  <c r="H1256" i="1" s="1"/>
  <c r="D1255" i="1"/>
  <c r="C1255" i="1"/>
  <c r="G1254" i="1"/>
  <c r="D1254" i="1"/>
  <c r="C1254" i="1"/>
  <c r="H1254" i="1" s="1"/>
  <c r="D1253" i="1"/>
  <c r="G1253" i="1" s="1"/>
  <c r="C1253" i="1"/>
  <c r="G1252" i="1"/>
  <c r="D1252" i="1"/>
  <c r="C1252" i="1"/>
  <c r="H1252" i="1" s="1"/>
  <c r="D1251" i="1"/>
  <c r="C1251" i="1"/>
  <c r="D1250" i="1"/>
  <c r="C1250" i="1"/>
  <c r="D1249" i="1"/>
  <c r="G1249" i="1" s="1"/>
  <c r="C1249" i="1"/>
  <c r="D1248" i="1"/>
  <c r="C1248" i="1"/>
  <c r="H1248" i="1" s="1"/>
  <c r="D1247" i="1"/>
  <c r="C1247" i="1"/>
  <c r="G1246" i="1"/>
  <c r="D1246" i="1"/>
  <c r="C1246" i="1"/>
  <c r="H1246" i="1" s="1"/>
  <c r="D1245" i="1"/>
  <c r="C1245" i="1"/>
  <c r="D1244" i="1"/>
  <c r="C1244" i="1"/>
  <c r="H1244" i="1" s="1"/>
  <c r="D1243" i="1"/>
  <c r="C1243" i="1"/>
  <c r="D1242" i="1"/>
  <c r="C1242" i="1"/>
  <c r="D1241" i="1"/>
  <c r="C1241" i="1"/>
  <c r="D1240" i="1"/>
  <c r="C1240" i="1"/>
  <c r="D1239" i="1"/>
  <c r="C1239" i="1"/>
  <c r="D1238" i="1"/>
  <c r="C1238" i="1"/>
  <c r="H1238" i="1" s="1"/>
  <c r="D1237" i="1"/>
  <c r="G1237" i="1" s="1"/>
  <c r="C1237" i="1"/>
  <c r="G1236" i="1"/>
  <c r="D1236" i="1"/>
  <c r="C1236" i="1"/>
  <c r="H1236" i="1" s="1"/>
  <c r="D1235" i="1"/>
  <c r="D1234" i="1"/>
  <c r="C1234" i="1"/>
  <c r="H1234" i="1" s="1"/>
  <c r="D1233" i="1"/>
  <c r="C1233" i="1"/>
  <c r="D1232" i="1"/>
  <c r="C1232" i="1"/>
  <c r="D1231" i="1"/>
  <c r="C1231" i="1"/>
  <c r="G1230" i="1"/>
  <c r="D1230" i="1"/>
  <c r="C1230" i="1"/>
  <c r="H1230" i="1" s="1"/>
  <c r="D1229" i="1"/>
  <c r="C1229" i="1"/>
  <c r="G1228" i="1"/>
  <c r="D1228" i="1"/>
  <c r="C1228" i="1"/>
  <c r="H1228" i="1" s="1"/>
  <c r="C1227" i="1"/>
  <c r="D1226" i="1"/>
  <c r="C1226" i="1"/>
  <c r="H1226" i="1" s="1"/>
  <c r="D1225" i="1"/>
  <c r="G1225" i="1" s="1"/>
  <c r="C1225" i="1"/>
  <c r="D1224" i="1"/>
  <c r="C1224" i="1"/>
  <c r="C1223" i="1"/>
  <c r="D1221" i="1"/>
  <c r="G1221" i="1" s="1"/>
  <c r="C1221" i="1"/>
  <c r="G1220" i="1"/>
  <c r="D1220" i="1"/>
  <c r="C1220" i="1"/>
  <c r="H1220" i="1" s="1"/>
  <c r="D1219" i="1"/>
  <c r="C1219" i="1"/>
  <c r="D1218" i="1"/>
  <c r="C1218" i="1"/>
  <c r="H1218" i="1" s="1"/>
  <c r="D1217" i="1"/>
  <c r="C1217" i="1"/>
  <c r="D1216" i="1"/>
  <c r="D1215" i="1"/>
  <c r="D1213" i="1"/>
  <c r="C1213" i="1"/>
  <c r="D1212" i="1"/>
  <c r="C1212" i="1"/>
  <c r="H1212" i="1" s="1"/>
  <c r="D1211" i="1"/>
  <c r="C1211" i="1"/>
  <c r="G1210" i="1"/>
  <c r="D1210" i="1"/>
  <c r="C1210" i="1"/>
  <c r="H1210" i="1" s="1"/>
  <c r="D1209" i="1"/>
  <c r="G1209" i="1" s="1"/>
  <c r="C1209" i="1"/>
  <c r="D1208" i="1"/>
  <c r="C1208" i="1"/>
  <c r="H1208" i="1" s="1"/>
  <c r="D1207" i="1"/>
  <c r="C1207" i="1"/>
  <c r="D1206" i="1"/>
  <c r="C1206" i="1"/>
  <c r="D1205" i="1"/>
  <c r="G1205" i="1" s="1"/>
  <c r="C1205" i="1"/>
  <c r="G1204" i="1"/>
  <c r="D1204" i="1"/>
  <c r="C1204" i="1"/>
  <c r="H1204" i="1" s="1"/>
  <c r="D1203" i="1"/>
  <c r="C1203" i="1"/>
  <c r="G1202" i="1"/>
  <c r="D1202" i="1"/>
  <c r="C1202" i="1"/>
  <c r="H1202" i="1" s="1"/>
  <c r="D1201" i="1"/>
  <c r="G1201" i="1" s="1"/>
  <c r="C1201" i="1"/>
  <c r="D1200" i="1"/>
  <c r="C1200" i="1"/>
  <c r="H1200" i="1" s="1"/>
  <c r="D1199" i="1"/>
  <c r="C1199" i="1"/>
  <c r="D1198" i="1"/>
  <c r="C1198" i="1"/>
  <c r="D1197" i="1"/>
  <c r="G1197" i="1" s="1"/>
  <c r="C1197" i="1"/>
  <c r="G1196" i="1"/>
  <c r="D1196" i="1"/>
  <c r="C1196" i="1"/>
  <c r="H1196" i="1" s="1"/>
  <c r="D1195" i="1"/>
  <c r="C1195" i="1"/>
  <c r="G1194" i="1"/>
  <c r="D1194" i="1"/>
  <c r="C1194" i="1"/>
  <c r="H1194" i="1" s="1"/>
  <c r="D1193" i="1"/>
  <c r="G1193" i="1" s="1"/>
  <c r="C1193" i="1"/>
  <c r="D1192" i="1"/>
  <c r="C1192" i="1"/>
  <c r="H1192" i="1" s="1"/>
  <c r="D1191" i="1"/>
  <c r="C1191" i="1"/>
  <c r="D1190" i="1"/>
  <c r="C1190" i="1"/>
  <c r="D1189" i="1"/>
  <c r="G1189" i="1" s="1"/>
  <c r="C1189" i="1"/>
  <c r="G1188" i="1"/>
  <c r="D1188" i="1"/>
  <c r="C1188" i="1"/>
  <c r="H1188" i="1" s="1"/>
  <c r="D1187" i="1"/>
  <c r="C1187" i="1"/>
  <c r="G1186" i="1"/>
  <c r="D1186" i="1"/>
  <c r="C1186" i="1"/>
  <c r="H1186" i="1" s="1"/>
  <c r="D1185" i="1"/>
  <c r="G1185" i="1" s="1"/>
  <c r="C1185" i="1"/>
  <c r="D1184" i="1"/>
  <c r="C1184" i="1"/>
  <c r="H1184" i="1" s="1"/>
  <c r="D1183" i="1"/>
  <c r="C1183" i="1"/>
  <c r="D1182" i="1"/>
  <c r="C1182" i="1"/>
  <c r="D1181" i="1"/>
  <c r="G1181" i="1" s="1"/>
  <c r="C1181" i="1"/>
  <c r="G1180" i="1"/>
  <c r="D1180" i="1"/>
  <c r="C1180" i="1"/>
  <c r="H1180" i="1" s="1"/>
  <c r="D1179" i="1"/>
  <c r="C1179" i="1"/>
  <c r="G1178" i="1"/>
  <c r="D1178" i="1"/>
  <c r="C1178" i="1"/>
  <c r="H1178" i="1" s="1"/>
  <c r="D1177" i="1"/>
  <c r="G1177" i="1" s="1"/>
  <c r="C1177" i="1"/>
  <c r="D1176" i="1"/>
  <c r="C1176" i="1"/>
  <c r="H1176" i="1" s="1"/>
  <c r="G1175" i="1"/>
  <c r="D1175" i="1"/>
  <c r="C1175" i="1"/>
  <c r="H1175" i="1" s="1"/>
  <c r="G1174" i="1"/>
  <c r="D1174" i="1"/>
  <c r="C1174" i="1"/>
  <c r="H1174" i="1" s="1"/>
  <c r="D1173" i="1"/>
  <c r="C1173" i="1"/>
  <c r="D1172" i="1"/>
  <c r="C1172" i="1"/>
  <c r="H1172" i="1" s="1"/>
  <c r="G1171" i="1"/>
  <c r="D1171" i="1"/>
  <c r="C1171" i="1"/>
  <c r="H1171" i="1" s="1"/>
  <c r="G1170" i="1"/>
  <c r="D1170" i="1"/>
  <c r="C1170" i="1"/>
  <c r="H1170" i="1" s="1"/>
  <c r="D1169" i="1"/>
  <c r="C1169" i="1"/>
  <c r="D1168" i="1"/>
  <c r="C1168" i="1"/>
  <c r="H1168" i="1" s="1"/>
  <c r="D1167" i="1"/>
  <c r="G1166" i="1"/>
  <c r="D1166" i="1"/>
  <c r="C1166" i="1"/>
  <c r="H1166" i="1" s="1"/>
  <c r="D1165" i="1"/>
  <c r="C1165" i="1"/>
  <c r="D1164" i="1"/>
  <c r="C1164" i="1"/>
  <c r="H1164" i="1" s="1"/>
  <c r="G1163" i="1"/>
  <c r="D1163" i="1"/>
  <c r="C1163" i="1"/>
  <c r="H1163" i="1" s="1"/>
  <c r="G1162" i="1"/>
  <c r="D1162" i="1"/>
  <c r="C1162" i="1"/>
  <c r="H1162" i="1" s="1"/>
  <c r="D1161" i="1"/>
  <c r="C1161" i="1"/>
  <c r="D1160" i="1"/>
  <c r="C1160" i="1"/>
  <c r="H1160" i="1" s="1"/>
  <c r="G1159" i="1"/>
  <c r="D1159" i="1"/>
  <c r="C1159" i="1"/>
  <c r="H1159" i="1" s="1"/>
  <c r="G1158" i="1"/>
  <c r="D1158" i="1"/>
  <c r="C1158" i="1"/>
  <c r="H1158" i="1" s="1"/>
  <c r="D1157" i="1"/>
  <c r="C1157" i="1"/>
  <c r="D1156" i="1"/>
  <c r="C1156" i="1"/>
  <c r="H1156" i="1" s="1"/>
  <c r="G1155" i="1"/>
  <c r="D1155" i="1"/>
  <c r="C1155" i="1"/>
  <c r="H1155" i="1" s="1"/>
  <c r="D1154" i="1"/>
  <c r="D1151" i="1"/>
  <c r="C1151" i="1"/>
  <c r="D1150" i="1"/>
  <c r="C1150" i="1"/>
  <c r="H1150" i="1" s="1"/>
  <c r="G1149" i="1"/>
  <c r="D1149" i="1"/>
  <c r="C1149" i="1"/>
  <c r="H1149" i="1" s="1"/>
  <c r="D1148" i="1"/>
  <c r="D1147" i="1"/>
  <c r="C1147" i="1"/>
  <c r="D1146" i="1"/>
  <c r="C1146" i="1"/>
  <c r="H1146" i="1" s="1"/>
  <c r="G1145" i="1"/>
  <c r="D1145" i="1"/>
  <c r="C1145" i="1"/>
  <c r="H1145" i="1" s="1"/>
  <c r="G1144" i="1"/>
  <c r="D1144" i="1"/>
  <c r="C1144" i="1"/>
  <c r="H1144" i="1" s="1"/>
  <c r="D1143" i="1"/>
  <c r="C1143" i="1"/>
  <c r="D1142" i="1"/>
  <c r="C1142" i="1"/>
  <c r="H1142" i="1" s="1"/>
  <c r="D1141" i="1"/>
  <c r="C1141" i="1"/>
  <c r="H1141" i="1" s="1"/>
  <c r="D1140" i="1"/>
  <c r="G1140" i="1" s="1"/>
  <c r="C1140" i="1"/>
  <c r="D1139" i="1"/>
  <c r="C1139" i="1"/>
  <c r="D1138" i="1"/>
  <c r="C1138" i="1"/>
  <c r="H1138" i="1" s="1"/>
  <c r="H1137" i="1"/>
  <c r="D1137" i="1"/>
  <c r="C1137" i="1"/>
  <c r="G1137" i="1" s="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D1053" i="1"/>
  <c r="C1053" i="1"/>
  <c r="G1053" i="1" s="1"/>
  <c r="H1052" i="1"/>
  <c r="D1052" i="1"/>
  <c r="C1052" i="1"/>
  <c r="G1052" i="1" s="1"/>
  <c r="H1051" i="1"/>
  <c r="D1051" i="1"/>
  <c r="C1051" i="1"/>
  <c r="G1051" i="1" s="1"/>
  <c r="D1050" i="1"/>
  <c r="C1050" i="1"/>
  <c r="G1050" i="1" s="1"/>
  <c r="H1049" i="1"/>
  <c r="D1049" i="1"/>
  <c r="C1049" i="1"/>
  <c r="G1049" i="1" s="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D1035" i="1"/>
  <c r="C1035" i="1"/>
  <c r="G1035" i="1" s="1"/>
  <c r="D1034" i="1"/>
  <c r="C1034" i="1"/>
  <c r="G1034" i="1" s="1"/>
  <c r="D1033" i="1"/>
  <c r="C1033" i="1"/>
  <c r="G1033" i="1" s="1"/>
  <c r="H1032" i="1"/>
  <c r="D1032" i="1"/>
  <c r="C1032" i="1"/>
  <c r="G1032" i="1" s="1"/>
  <c r="H1031" i="1"/>
  <c r="D1031" i="1"/>
  <c r="C1031" i="1"/>
  <c r="G1031" i="1" s="1"/>
  <c r="D1030" i="1"/>
  <c r="C1030" i="1"/>
  <c r="G1030" i="1" s="1"/>
  <c r="H1029" i="1"/>
  <c r="D1029" i="1"/>
  <c r="C1029" i="1"/>
  <c r="G1029" i="1" s="1"/>
  <c r="D1028" i="1"/>
  <c r="C1028" i="1"/>
  <c r="G1028" i="1" s="1"/>
  <c r="H1027" i="1"/>
  <c r="D1027" i="1"/>
  <c r="C1027" i="1"/>
  <c r="G1027" i="1" s="1"/>
  <c r="H1026" i="1"/>
  <c r="D1026" i="1"/>
  <c r="C1026" i="1"/>
  <c r="G1026" i="1" s="1"/>
  <c r="H1025" i="1"/>
  <c r="D1025" i="1"/>
  <c r="C1025" i="1"/>
  <c r="G1025" i="1" s="1"/>
  <c r="H1024" i="1"/>
  <c r="D1024" i="1"/>
  <c r="C1024" i="1"/>
  <c r="G1024" i="1" s="1"/>
  <c r="D1023" i="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D1015" i="1"/>
  <c r="C1015" i="1"/>
  <c r="G1015" i="1" s="1"/>
  <c r="D1014" i="1"/>
  <c r="C1014" i="1"/>
  <c r="G1014" i="1" s="1"/>
  <c r="D1013" i="1"/>
  <c r="C1013" i="1"/>
  <c r="G1013" i="1" s="1"/>
  <c r="D1012" i="1"/>
  <c r="C1012" i="1"/>
  <c r="G1012" i="1" s="1"/>
  <c r="H1011" i="1"/>
  <c r="D1011" i="1"/>
  <c r="C1011" i="1"/>
  <c r="G1011" i="1" s="1"/>
  <c r="D1010" i="1"/>
  <c r="C1010" i="1"/>
  <c r="G1010" i="1" s="1"/>
  <c r="H1009" i="1"/>
  <c r="D1009" i="1"/>
  <c r="C1009" i="1"/>
  <c r="G1009" i="1" s="1"/>
  <c r="H1008" i="1"/>
  <c r="D1008" i="1"/>
  <c r="C1008" i="1"/>
  <c r="G1008" i="1" s="1"/>
  <c r="H1007" i="1"/>
  <c r="D1007" i="1"/>
  <c r="C1007" i="1"/>
  <c r="G1007" i="1" s="1"/>
  <c r="D1006" i="1"/>
  <c r="C1006" i="1"/>
  <c r="G1006" i="1" s="1"/>
  <c r="H1005" i="1"/>
  <c r="D1005" i="1"/>
  <c r="C1005" i="1"/>
  <c r="G1005" i="1" s="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D998" i="1"/>
  <c r="C998" i="1"/>
  <c r="G998" i="1" s="1"/>
  <c r="D997" i="1"/>
  <c r="D996" i="1"/>
  <c r="C996" i="1"/>
  <c r="G996" i="1" s="1"/>
  <c r="H995" i="1"/>
  <c r="D995" i="1"/>
  <c r="C995" i="1"/>
  <c r="G995" i="1" s="1"/>
  <c r="H994" i="1"/>
  <c r="D994" i="1"/>
  <c r="C994" i="1"/>
  <c r="G994" i="1" s="1"/>
  <c r="H993" i="1"/>
  <c r="D993" i="1"/>
  <c r="C993" i="1"/>
  <c r="G993" i="1" s="1"/>
  <c r="H992" i="1"/>
  <c r="D992" i="1"/>
  <c r="C992" i="1"/>
  <c r="G992" i="1" s="1"/>
  <c r="D991"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D857" i="1"/>
  <c r="C857" i="1"/>
  <c r="D856" i="1"/>
  <c r="C856" i="1"/>
  <c r="H855" i="1"/>
  <c r="D855" i="1"/>
  <c r="C855" i="1"/>
  <c r="G855" i="1" s="1"/>
  <c r="H854" i="1"/>
  <c r="D854" i="1"/>
  <c r="C854" i="1"/>
  <c r="G854" i="1" s="1"/>
  <c r="D853" i="1"/>
  <c r="C853" i="1"/>
  <c r="D852" i="1"/>
  <c r="C852" i="1"/>
  <c r="H851" i="1"/>
  <c r="D851" i="1"/>
  <c r="C851" i="1"/>
  <c r="G851" i="1" s="1"/>
  <c r="H850" i="1"/>
  <c r="D850" i="1"/>
  <c r="C850" i="1"/>
  <c r="G850" i="1" s="1"/>
  <c r="D849" i="1"/>
  <c r="C849" i="1"/>
  <c r="D848" i="1"/>
  <c r="C848" i="1"/>
  <c r="H847" i="1"/>
  <c r="D847" i="1"/>
  <c r="C847" i="1"/>
  <c r="G847" i="1" s="1"/>
  <c r="H846" i="1"/>
  <c r="D846" i="1"/>
  <c r="C846" i="1"/>
  <c r="G846" i="1" s="1"/>
  <c r="D845" i="1"/>
  <c r="C845" i="1"/>
  <c r="D844" i="1"/>
  <c r="C844" i="1"/>
  <c r="H843" i="1"/>
  <c r="D843" i="1"/>
  <c r="C843" i="1"/>
  <c r="G843" i="1" s="1"/>
  <c r="H842" i="1"/>
  <c r="D842" i="1"/>
  <c r="C842" i="1"/>
  <c r="G842" i="1" s="1"/>
  <c r="D841" i="1"/>
  <c r="C841" i="1"/>
  <c r="D840" i="1"/>
  <c r="C840" i="1"/>
  <c r="H839" i="1"/>
  <c r="D839" i="1"/>
  <c r="C839" i="1"/>
  <c r="G839" i="1" s="1"/>
  <c r="H838" i="1"/>
  <c r="D838" i="1"/>
  <c r="C838" i="1"/>
  <c r="G838" i="1" s="1"/>
  <c r="D837" i="1"/>
  <c r="C837" i="1"/>
  <c r="D836" i="1"/>
  <c r="C836" i="1"/>
  <c r="H835" i="1"/>
  <c r="D835" i="1"/>
  <c r="C835" i="1"/>
  <c r="G835" i="1" s="1"/>
  <c r="H834" i="1"/>
  <c r="D834" i="1"/>
  <c r="C834" i="1"/>
  <c r="G834" i="1" s="1"/>
  <c r="D833" i="1"/>
  <c r="C833" i="1"/>
  <c r="D832" i="1"/>
  <c r="C832" i="1"/>
  <c r="H831" i="1"/>
  <c r="D831" i="1"/>
  <c r="C831" i="1"/>
  <c r="G831" i="1" s="1"/>
  <c r="H830" i="1"/>
  <c r="D830" i="1"/>
  <c r="C830" i="1"/>
  <c r="G830" i="1" s="1"/>
  <c r="D829" i="1"/>
  <c r="C829" i="1"/>
  <c r="D828" i="1"/>
  <c r="C828" i="1"/>
  <c r="H827" i="1"/>
  <c r="D827" i="1"/>
  <c r="C827" i="1"/>
  <c r="G827" i="1" s="1"/>
  <c r="H826" i="1"/>
  <c r="D826" i="1"/>
  <c r="C826" i="1"/>
  <c r="G826" i="1" s="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H542" i="1"/>
  <c r="D542" i="1"/>
  <c r="C542" i="1"/>
  <c r="G542" i="1" s="1"/>
  <c r="D541" i="1"/>
  <c r="C541" i="1"/>
  <c r="D540" i="1"/>
  <c r="C540" i="1"/>
  <c r="G540" i="1" s="1"/>
  <c r="H539" i="1"/>
  <c r="D539" i="1"/>
  <c r="C539" i="1"/>
  <c r="D538" i="1"/>
  <c r="H538" i="1" s="1"/>
  <c r="C538" i="1"/>
  <c r="D537" i="1"/>
  <c r="C537" i="1"/>
  <c r="H536" i="1"/>
  <c r="D536" i="1"/>
  <c r="C536" i="1"/>
  <c r="G536" i="1" s="1"/>
  <c r="D535" i="1"/>
  <c r="H535" i="1" s="1"/>
  <c r="C535" i="1"/>
  <c r="D534" i="1"/>
  <c r="C534" i="1"/>
  <c r="G534" i="1" s="1"/>
  <c r="D533" i="1"/>
  <c r="C533" i="1"/>
  <c r="H532" i="1"/>
  <c r="D532" i="1"/>
  <c r="C532" i="1"/>
  <c r="G532" i="1" s="1"/>
  <c r="D531" i="1"/>
  <c r="H531" i="1" s="1"/>
  <c r="C531" i="1"/>
  <c r="D530" i="1"/>
  <c r="C530" i="1"/>
  <c r="G530" i="1" s="1"/>
  <c r="D529" i="1"/>
  <c r="C529" i="1"/>
  <c r="D528" i="1"/>
  <c r="C528" i="1"/>
  <c r="G528" i="1" s="1"/>
  <c r="D527" i="1"/>
  <c r="H527" i="1" s="1"/>
  <c r="C527" i="1"/>
  <c r="H526" i="1"/>
  <c r="D526" i="1"/>
  <c r="C526" i="1"/>
  <c r="G526" i="1" s="1"/>
  <c r="D525" i="1"/>
  <c r="C525" i="1"/>
  <c r="D524" i="1"/>
  <c r="C524" i="1"/>
  <c r="G524" i="1" s="1"/>
  <c r="H523" i="1"/>
  <c r="D523" i="1"/>
  <c r="C523" i="1"/>
  <c r="D521" i="1"/>
  <c r="C521" i="1"/>
  <c r="H520" i="1"/>
  <c r="D520" i="1"/>
  <c r="C520" i="1"/>
  <c r="G520" i="1" s="1"/>
  <c r="D519" i="1"/>
  <c r="H519" i="1" s="1"/>
  <c r="C519" i="1"/>
  <c r="D518" i="1"/>
  <c r="C518" i="1"/>
  <c r="G518" i="1" s="1"/>
  <c r="D517" i="1"/>
  <c r="C517" i="1"/>
  <c r="H516" i="1"/>
  <c r="D516" i="1"/>
  <c r="C516" i="1"/>
  <c r="G516" i="1" s="1"/>
  <c r="D515" i="1"/>
  <c r="H515" i="1" s="1"/>
  <c r="C515" i="1"/>
  <c r="D514" i="1"/>
  <c r="C514" i="1"/>
  <c r="G514" i="1" s="1"/>
  <c r="D513" i="1"/>
  <c r="C513" i="1"/>
  <c r="D512" i="1"/>
  <c r="C512" i="1"/>
  <c r="G512" i="1" s="1"/>
  <c r="D511" i="1"/>
  <c r="H511" i="1" s="1"/>
  <c r="C511" i="1"/>
  <c r="H510" i="1"/>
  <c r="D510" i="1"/>
  <c r="C510" i="1"/>
  <c r="G510" i="1" s="1"/>
  <c r="D509" i="1"/>
  <c r="D508" i="1"/>
  <c r="C508" i="1"/>
  <c r="G508" i="1" s="1"/>
  <c r="H507" i="1"/>
  <c r="D507" i="1"/>
  <c r="C507" i="1"/>
  <c r="D506" i="1"/>
  <c r="H506" i="1" s="1"/>
  <c r="C506" i="1"/>
  <c r="D505" i="1"/>
  <c r="C505" i="1"/>
  <c r="H504" i="1"/>
  <c r="D504" i="1"/>
  <c r="C504" i="1"/>
  <c r="G504" i="1" s="1"/>
  <c r="D503" i="1"/>
  <c r="H503" i="1" s="1"/>
  <c r="C503" i="1"/>
  <c r="D502" i="1"/>
  <c r="C502" i="1"/>
  <c r="G502" i="1" s="1"/>
  <c r="D501" i="1"/>
  <c r="C501" i="1"/>
  <c r="H500" i="1"/>
  <c r="D500" i="1"/>
  <c r="C500" i="1"/>
  <c r="G500" i="1" s="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2" i="1"/>
  <c r="D411" i="1"/>
  <c r="C411" i="1"/>
  <c r="H406" i="1"/>
  <c r="D406" i="1"/>
  <c r="C406" i="1"/>
  <c r="G406" i="1" s="1"/>
  <c r="D405" i="1"/>
  <c r="C405" i="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C379" i="1"/>
  <c r="G379" i="1" s="1"/>
  <c r="H378" i="1"/>
  <c r="D378" i="1"/>
  <c r="C378" i="1"/>
  <c r="G378" i="1" s="1"/>
  <c r="H377" i="1"/>
  <c r="D377" i="1"/>
  <c r="C377" i="1"/>
  <c r="G377" i="1" s="1"/>
  <c r="H376" i="1"/>
  <c r="D376" i="1"/>
  <c r="C376" i="1"/>
  <c r="G376" i="1" s="1"/>
  <c r="H375" i="1"/>
  <c r="D375" i="1"/>
  <c r="C375" i="1"/>
  <c r="G375" i="1" s="1"/>
  <c r="H374" i="1"/>
  <c r="D374" i="1"/>
  <c r="C374" i="1"/>
  <c r="G374" i="1" s="1"/>
  <c r="D373" i="1"/>
  <c r="C373" i="1"/>
  <c r="G373" i="1" s="1"/>
  <c r="H372" i="1"/>
  <c r="D372" i="1"/>
  <c r="C372" i="1"/>
  <c r="G372" i="1" s="1"/>
  <c r="H371" i="1"/>
  <c r="D371" i="1"/>
  <c r="C371" i="1"/>
  <c r="G371" i="1" s="1"/>
  <c r="H370" i="1"/>
  <c r="D370" i="1"/>
  <c r="C370" i="1"/>
  <c r="G370" i="1" s="1"/>
  <c r="D369" i="1"/>
  <c r="C369" i="1"/>
  <c r="G369" i="1" s="1"/>
  <c r="H368" i="1"/>
  <c r="D368" i="1"/>
  <c r="C368" i="1"/>
  <c r="G368" i="1" s="1"/>
  <c r="D367" i="1"/>
  <c r="C367" i="1"/>
  <c r="G367" i="1" s="1"/>
  <c r="H366" i="1"/>
  <c r="D366" i="1"/>
  <c r="C366" i="1"/>
  <c r="G366" i="1" s="1"/>
  <c r="D365" i="1"/>
  <c r="C365" i="1"/>
  <c r="G365" i="1" s="1"/>
  <c r="D364" i="1"/>
  <c r="D363" i="1"/>
  <c r="C363" i="1"/>
  <c r="G363" i="1" s="1"/>
  <c r="H362" i="1"/>
  <c r="D362" i="1"/>
  <c r="C362" i="1"/>
  <c r="G362" i="1" s="1"/>
  <c r="D361" i="1"/>
  <c r="C361" i="1"/>
  <c r="G361" i="1" s="1"/>
  <c r="H360" i="1"/>
  <c r="D360" i="1"/>
  <c r="C360" i="1"/>
  <c r="G360" i="1" s="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D308" i="1"/>
  <c r="C308" i="1"/>
  <c r="G308" i="1" s="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3" i="1"/>
  <c r="H292" i="1"/>
  <c r="D292" i="1"/>
  <c r="C292" i="1"/>
  <c r="G292" i="1" s="1"/>
  <c r="D291" i="1"/>
  <c r="C291" i="1"/>
  <c r="G291" i="1" s="1"/>
  <c r="D290" i="1"/>
  <c r="C290" i="1"/>
  <c r="G290" i="1" s="1"/>
  <c r="H289" i="1"/>
  <c r="D289" i="1"/>
  <c r="C289" i="1"/>
  <c r="G289" i="1" s="1"/>
  <c r="D288" i="1"/>
  <c r="H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D246" i="1"/>
  <c r="C246" i="1"/>
  <c r="G246" i="1" s="1"/>
  <c r="H245" i="1"/>
  <c r="D245" i="1"/>
  <c r="C245" i="1"/>
  <c r="G245" i="1" s="1"/>
  <c r="D244" i="1"/>
  <c r="C244" i="1"/>
  <c r="G244" i="1" s="1"/>
  <c r="D243" i="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D209" i="1"/>
  <c r="C209" i="1"/>
  <c r="G209" i="1" s="1"/>
  <c r="H208" i="1"/>
  <c r="D208" i="1"/>
  <c r="C208" i="1"/>
  <c r="G208" i="1" s="1"/>
  <c r="D207" i="1"/>
  <c r="C207" i="1"/>
  <c r="G207" i="1" s="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D198" i="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D189" i="1"/>
  <c r="C189" i="1"/>
  <c r="G189" i="1" s="1"/>
  <c r="D188" i="1"/>
  <c r="C188" i="1"/>
  <c r="G188" i="1" s="1"/>
  <c r="D187" i="1"/>
  <c r="C187" i="1"/>
  <c r="G187" i="1" s="1"/>
  <c r="H186" i="1"/>
  <c r="D186" i="1"/>
  <c r="C186" i="1"/>
  <c r="G186" i="1" s="1"/>
  <c r="H185" i="1"/>
  <c r="D185" i="1"/>
  <c r="C185" i="1"/>
  <c r="G185" i="1" s="1"/>
  <c r="D184" i="1"/>
  <c r="C184" i="1"/>
  <c r="G184" i="1" s="1"/>
  <c r="D183" i="1"/>
  <c r="C183" i="1"/>
  <c r="G183" i="1" s="1"/>
  <c r="D182" i="1"/>
  <c r="C182" i="1"/>
  <c r="G182" i="1" s="1"/>
  <c r="D181" i="1"/>
  <c r="C181" i="1"/>
  <c r="G181" i="1" s="1"/>
  <c r="H180" i="1"/>
  <c r="D180" i="1"/>
  <c r="C180" i="1"/>
  <c r="G180" i="1" s="1"/>
  <c r="H179" i="1"/>
  <c r="D179" i="1"/>
  <c r="C179" i="1"/>
  <c r="G179" i="1" s="1"/>
  <c r="H178" i="1"/>
  <c r="D178" i="1"/>
  <c r="C178" i="1"/>
  <c r="G178" i="1" s="1"/>
  <c r="H177" i="1"/>
  <c r="D177" i="1"/>
  <c r="C177" i="1"/>
  <c r="G177" i="1" s="1"/>
  <c r="D176" i="1"/>
  <c r="C176" i="1"/>
  <c r="G176" i="1" s="1"/>
  <c r="H175" i="1"/>
  <c r="D175" i="1"/>
  <c r="C175" i="1"/>
  <c r="G175" i="1" s="1"/>
  <c r="D174" i="1"/>
  <c r="C174" i="1"/>
  <c r="G174" i="1" s="1"/>
  <c r="D173" i="1"/>
  <c r="C173" i="1"/>
  <c r="G173" i="1" s="1"/>
  <c r="D172" i="1"/>
  <c r="C172" i="1"/>
  <c r="G172" i="1" s="1"/>
  <c r="H171" i="1"/>
  <c r="D171" i="1"/>
  <c r="C171" i="1"/>
  <c r="G171" i="1" s="1"/>
  <c r="D170" i="1"/>
  <c r="C170" i="1"/>
  <c r="G170" i="1" s="1"/>
  <c r="H169" i="1"/>
  <c r="D169" i="1"/>
  <c r="C169" i="1"/>
  <c r="G169" i="1" s="1"/>
  <c r="D168" i="1"/>
  <c r="C168" i="1"/>
  <c r="G168" i="1" s="1"/>
  <c r="H167" i="1"/>
  <c r="D167" i="1"/>
  <c r="C167" i="1"/>
  <c r="G167" i="1" s="1"/>
  <c r="D166" i="1"/>
  <c r="C166" i="1"/>
  <c r="G166" i="1" s="1"/>
  <c r="D165" i="1"/>
  <c r="C165" i="1"/>
  <c r="G165" i="1" s="1"/>
  <c r="D164" i="1"/>
  <c r="C164" i="1"/>
  <c r="G164" i="1" s="1"/>
  <c r="H163" i="1"/>
  <c r="D163" i="1"/>
  <c r="C163" i="1"/>
  <c r="G163" i="1" s="1"/>
  <c r="H162" i="1"/>
  <c r="D162" i="1"/>
  <c r="C162" i="1"/>
  <c r="G162" i="1" s="1"/>
  <c r="D161" i="1"/>
  <c r="C161" i="1"/>
  <c r="G161" i="1" s="1"/>
  <c r="D160" i="1"/>
  <c r="C160" i="1"/>
  <c r="G160" i="1" s="1"/>
  <c r="D158" i="1"/>
  <c r="C158" i="1"/>
  <c r="G158" i="1" s="1"/>
  <c r="H157" i="1"/>
  <c r="D157" i="1"/>
  <c r="C157" i="1"/>
  <c r="G157" i="1" s="1"/>
  <c r="H156" i="1"/>
  <c r="D156" i="1"/>
  <c r="C156" i="1"/>
  <c r="G156" i="1" s="1"/>
  <c r="D155" i="1"/>
  <c r="C155" i="1"/>
  <c r="G155" i="1" s="1"/>
  <c r="D154" i="1"/>
  <c r="C154" i="1"/>
  <c r="G154" i="1" s="1"/>
  <c r="H153" i="1"/>
  <c r="D153" i="1"/>
  <c r="C153" i="1"/>
  <c r="G153" i="1" s="1"/>
  <c r="D152" i="1"/>
  <c r="C152" i="1"/>
  <c r="G152" i="1" s="1"/>
  <c r="D151" i="1"/>
  <c r="C151" i="1"/>
  <c r="G151" i="1" s="1"/>
  <c r="H150" i="1"/>
  <c r="D150" i="1"/>
  <c r="C150" i="1"/>
  <c r="G150" i="1" s="1"/>
  <c r="D149" i="1"/>
  <c r="D148"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H132" i="1"/>
  <c r="D132" i="1"/>
  <c r="C132" i="1"/>
  <c r="G132" i="1" s="1"/>
  <c r="H131" i="1"/>
  <c r="D131" i="1"/>
  <c r="C131" i="1"/>
  <c r="G131" i="1" s="1"/>
  <c r="D130" i="1"/>
  <c r="C130" i="1"/>
  <c r="G130" i="1" s="1"/>
  <c r="H129" i="1"/>
  <c r="D129" i="1"/>
  <c r="C129" i="1"/>
  <c r="G129" i="1" s="1"/>
  <c r="H128" i="1"/>
  <c r="D128" i="1"/>
  <c r="C128" i="1"/>
  <c r="G128" i="1" s="1"/>
  <c r="H127" i="1"/>
  <c r="D127" i="1"/>
  <c r="C127" i="1"/>
  <c r="G127" i="1" s="1"/>
  <c r="H126" i="1"/>
  <c r="D126" i="1"/>
  <c r="C126" i="1"/>
  <c r="G126" i="1" s="1"/>
  <c r="H125" i="1"/>
  <c r="D125" i="1"/>
  <c r="C125" i="1"/>
  <c r="G125" i="1" s="1"/>
  <c r="D124" i="1"/>
  <c r="C124" i="1"/>
  <c r="G124" i="1" s="1"/>
  <c r="D123" i="1"/>
  <c r="C123" i="1"/>
  <c r="G123" i="1" s="1"/>
  <c r="H122" i="1"/>
  <c r="D122" i="1"/>
  <c r="C122" i="1"/>
  <c r="G122" i="1" s="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G113" i="1" s="1"/>
  <c r="H112" i="1"/>
  <c r="D112" i="1"/>
  <c r="C112" i="1"/>
  <c r="G112" i="1" s="1"/>
  <c r="H111" i="1"/>
  <c r="D111" i="1"/>
  <c r="C111" i="1"/>
  <c r="G111" i="1" s="1"/>
  <c r="H110" i="1"/>
  <c r="D110" i="1"/>
  <c r="C110" i="1"/>
  <c r="G110" i="1" s="1"/>
  <c r="H109" i="1"/>
  <c r="D109" i="1"/>
  <c r="C109" i="1"/>
  <c r="G109" i="1" s="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D77" i="1"/>
  <c r="C77" i="1"/>
  <c r="G77" i="1" s="1"/>
  <c r="H76" i="1"/>
  <c r="D76" i="1"/>
  <c r="C76" i="1"/>
  <c r="G76" i="1" s="1"/>
  <c r="H75" i="1"/>
  <c r="D75" i="1"/>
  <c r="C75" i="1"/>
  <c r="G75" i="1" s="1"/>
  <c r="H74" i="1"/>
  <c r="D74" i="1"/>
  <c r="C74" i="1"/>
  <c r="G74" i="1" s="1"/>
  <c r="D73" i="1"/>
  <c r="C73" i="1"/>
  <c r="G73" i="1" s="1"/>
  <c r="H72" i="1"/>
  <c r="D72" i="1"/>
  <c r="C72" i="1"/>
  <c r="G72" i="1" s="1"/>
  <c r="H71" i="1"/>
  <c r="D71" i="1"/>
  <c r="C71" i="1"/>
  <c r="G71" i="1" s="1"/>
  <c r="D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D54" i="1"/>
  <c r="C54" i="1"/>
  <c r="G54" i="1" s="1"/>
  <c r="H53" i="1"/>
  <c r="D53" i="1"/>
  <c r="C53" i="1"/>
  <c r="G53" i="1" s="1"/>
  <c r="H52" i="1"/>
  <c r="D52" i="1"/>
  <c r="C52" i="1"/>
  <c r="G52" i="1" s="1"/>
  <c r="D51" i="1"/>
  <c r="C51" i="1"/>
  <c r="G51" i="1" s="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F246" i="5" l="1"/>
  <c r="H1570" i="1"/>
  <c r="H1578" i="1"/>
  <c r="G1508" i="1"/>
  <c r="D24" i="8"/>
  <c r="C1499" i="1" s="1"/>
  <c r="H1488" i="1"/>
  <c r="G1480" i="1"/>
  <c r="G1265" i="1"/>
  <c r="E290" i="9"/>
  <c r="B290" i="9" s="1"/>
  <c r="E288" i="9"/>
  <c r="B288" i="9" s="1"/>
  <c r="H1240" i="1"/>
  <c r="E280" i="9"/>
  <c r="B280" i="9" s="1"/>
  <c r="D1223" i="1"/>
  <c r="E245" i="5"/>
  <c r="E22" i="9"/>
  <c r="B22" i="9" s="1"/>
  <c r="G405" i="1"/>
  <c r="E273" i="9"/>
  <c r="B273" i="9" s="1"/>
  <c r="G288" i="1"/>
  <c r="E643" i="4"/>
  <c r="D637" i="1" s="1"/>
  <c r="F416" i="4"/>
  <c r="D412" i="1"/>
  <c r="H412" i="1" s="1"/>
  <c r="E283" i="9"/>
  <c r="B283" i="9" s="1"/>
  <c r="E26" i="9"/>
  <c r="B26" i="9" s="1"/>
  <c r="F216" i="9"/>
  <c r="B216" i="9" s="1"/>
  <c r="E284" i="9"/>
  <c r="B284" i="9" s="1"/>
  <c r="F214" i="9"/>
  <c r="G1277" i="1"/>
  <c r="G1312" i="1"/>
  <c r="G1374" i="1"/>
  <c r="F75" i="6"/>
  <c r="G1370" i="1"/>
  <c r="C1369" i="1"/>
  <c r="H1369" i="1" s="1"/>
  <c r="H1334" i="1"/>
  <c r="G1334" i="1"/>
  <c r="G1323" i="1"/>
  <c r="H1322" i="1"/>
  <c r="F28" i="6"/>
  <c r="C1316" i="1"/>
  <c r="H1316" i="1" s="1"/>
  <c r="G1319" i="1"/>
  <c r="E5" i="6"/>
  <c r="E141" i="6" s="1"/>
  <c r="C1304" i="1"/>
  <c r="G1245" i="1"/>
  <c r="G1244" i="1"/>
  <c r="G1241" i="1"/>
  <c r="G1238" i="1"/>
  <c r="G1233" i="1"/>
  <c r="G1229" i="1"/>
  <c r="G1217" i="1"/>
  <c r="G1213" i="1"/>
  <c r="G1212" i="1"/>
  <c r="F180" i="5"/>
  <c r="G1154" i="1"/>
  <c r="C1148" i="1"/>
  <c r="H1148" i="1" s="1"/>
  <c r="G1148" i="1"/>
  <c r="G1141" i="1"/>
  <c r="H1136" i="1"/>
  <c r="H1113" i="1"/>
  <c r="H1119" i="1"/>
  <c r="H1061" i="1"/>
  <c r="H1053" i="1"/>
  <c r="H1048" i="1"/>
  <c r="H1050" i="1"/>
  <c r="C1047" i="1"/>
  <c r="H1034" i="1"/>
  <c r="H1035" i="1"/>
  <c r="H1030" i="1"/>
  <c r="H1033" i="1"/>
  <c r="H1028" i="1"/>
  <c r="G1023" i="1"/>
  <c r="H1023" i="1"/>
  <c r="F45" i="5"/>
  <c r="H1015" i="1"/>
  <c r="H1013" i="1"/>
  <c r="H1014" i="1"/>
  <c r="H1012" i="1"/>
  <c r="H1010" i="1"/>
  <c r="H1006" i="1"/>
  <c r="H1004" i="1"/>
  <c r="H998" i="1"/>
  <c r="C997" i="1"/>
  <c r="H996" i="1"/>
  <c r="C991" i="1"/>
  <c r="D12" i="5"/>
  <c r="D7" i="5" s="1"/>
  <c r="F8" i="5"/>
  <c r="H951" i="1"/>
  <c r="E37" i="9"/>
  <c r="B37" i="9" s="1"/>
  <c r="E274" i="9"/>
  <c r="B274" i="9" s="1"/>
  <c r="C413" i="1"/>
  <c r="G413" i="1" s="1"/>
  <c r="H405" i="1"/>
  <c r="H379" i="1"/>
  <c r="H373" i="1"/>
  <c r="H369" i="1"/>
  <c r="H367" i="1"/>
  <c r="G364" i="1"/>
  <c r="H364" i="1"/>
  <c r="H365" i="1"/>
  <c r="H363" i="1"/>
  <c r="H359" i="1"/>
  <c r="H361" i="1"/>
  <c r="H321" i="1"/>
  <c r="H308" i="1"/>
  <c r="H307" i="1"/>
  <c r="H291" i="1"/>
  <c r="H290" i="1"/>
  <c r="H413" i="1"/>
  <c r="H411" i="1"/>
  <c r="C248" i="1"/>
  <c r="F252" i="4"/>
  <c r="E225" i="9"/>
  <c r="B225" i="9" s="1"/>
  <c r="H256" i="1"/>
  <c r="C243" i="1"/>
  <c r="G243" i="1" s="1"/>
  <c r="H246" i="1"/>
  <c r="H243" i="1"/>
  <c r="H244" i="1"/>
  <c r="H209" i="1"/>
  <c r="H206" i="1"/>
  <c r="H207" i="1"/>
  <c r="F196" i="4"/>
  <c r="C192" i="1"/>
  <c r="C198" i="1"/>
  <c r="F202" i="4"/>
  <c r="H189" i="1"/>
  <c r="H188" i="1"/>
  <c r="H187" i="1"/>
  <c r="H184" i="1"/>
  <c r="H183" i="1"/>
  <c r="H182" i="1"/>
  <c r="H181" i="1"/>
  <c r="H176" i="1"/>
  <c r="H173" i="1"/>
  <c r="H174" i="1"/>
  <c r="H172" i="1"/>
  <c r="H170" i="1"/>
  <c r="H165" i="1"/>
  <c r="H168" i="1"/>
  <c r="H166" i="1"/>
  <c r="H164" i="1"/>
  <c r="H161" i="1"/>
  <c r="H160" i="1"/>
  <c r="D163" i="4"/>
  <c r="H155" i="1"/>
  <c r="H158" i="1"/>
  <c r="H154" i="1"/>
  <c r="H152" i="1"/>
  <c r="H151" i="1"/>
  <c r="D152" i="4"/>
  <c r="C148" i="1" s="1"/>
  <c r="C149" i="1"/>
  <c r="H146" i="1"/>
  <c r="H130" i="1"/>
  <c r="D124" i="4"/>
  <c r="H124" i="1"/>
  <c r="H121" i="1"/>
  <c r="H123" i="1"/>
  <c r="H113" i="1"/>
  <c r="H108" i="1"/>
  <c r="H77" i="1"/>
  <c r="H73" i="1"/>
  <c r="C70" i="1"/>
  <c r="E29" i="9"/>
  <c r="B29" i="9" s="1"/>
  <c r="H54" i="1"/>
  <c r="H51" i="1"/>
  <c r="H50" i="1"/>
  <c r="D22" i="7"/>
  <c r="G525" i="1"/>
  <c r="H525" i="1"/>
  <c r="G541" i="1"/>
  <c r="H541" i="1"/>
  <c r="H620" i="1"/>
  <c r="G620" i="1"/>
  <c r="H622" i="1"/>
  <c r="G622" i="1"/>
  <c r="H624" i="1"/>
  <c r="G624" i="1"/>
  <c r="H626" i="1"/>
  <c r="G626" i="1"/>
  <c r="H628" i="1"/>
  <c r="G628" i="1"/>
  <c r="G505" i="1"/>
  <c r="H505" i="1"/>
  <c r="G521" i="1"/>
  <c r="H521" i="1"/>
  <c r="G537" i="1"/>
  <c r="H537"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1242" i="1"/>
  <c r="G1242" i="1"/>
  <c r="H1258" i="1"/>
  <c r="G1258" i="1"/>
  <c r="H1274" i="1"/>
  <c r="G1274" i="1"/>
  <c r="H1290" i="1"/>
  <c r="G1290" i="1"/>
  <c r="H1332" i="1"/>
  <c r="G1332" i="1"/>
  <c r="G411" i="1"/>
  <c r="G479" i="1"/>
  <c r="G480" i="1"/>
  <c r="G481" i="1"/>
  <c r="G482" i="1"/>
  <c r="G483" i="1"/>
  <c r="G484" i="1"/>
  <c r="G485" i="1"/>
  <c r="G486" i="1"/>
  <c r="G487" i="1"/>
  <c r="G488" i="1"/>
  <c r="G489" i="1"/>
  <c r="G490" i="1"/>
  <c r="G491" i="1"/>
  <c r="G492" i="1"/>
  <c r="G493" i="1"/>
  <c r="G494" i="1"/>
  <c r="G495" i="1"/>
  <c r="G496" i="1"/>
  <c r="G497" i="1"/>
  <c r="G498" i="1"/>
  <c r="G501" i="1"/>
  <c r="H501" i="1"/>
  <c r="H502" i="1"/>
  <c r="H512" i="1"/>
  <c r="G517" i="1"/>
  <c r="H517" i="1"/>
  <c r="H518" i="1"/>
  <c r="H528" i="1"/>
  <c r="G533" i="1"/>
  <c r="H533" i="1"/>
  <c r="H534" i="1"/>
  <c r="H562" i="1"/>
  <c r="G562" i="1"/>
  <c r="H564" i="1"/>
  <c r="G564" i="1"/>
  <c r="H566" i="1"/>
  <c r="G566" i="1"/>
  <c r="H568" i="1"/>
  <c r="G568" i="1"/>
  <c r="H570" i="1"/>
  <c r="G570" i="1"/>
  <c r="H572" i="1"/>
  <c r="G572" i="1"/>
  <c r="G574" i="1"/>
  <c r="H576" i="1"/>
  <c r="G576" i="1"/>
  <c r="H578" i="1"/>
  <c r="G578" i="1"/>
  <c r="H580" i="1"/>
  <c r="G580" i="1"/>
  <c r="H582" i="1"/>
  <c r="G582" i="1"/>
  <c r="H584" i="1"/>
  <c r="G584" i="1"/>
  <c r="H586" i="1"/>
  <c r="G586" i="1"/>
  <c r="H1173" i="1"/>
  <c r="G1173" i="1"/>
  <c r="H1190" i="1"/>
  <c r="G1190" i="1"/>
  <c r="H1206" i="1"/>
  <c r="G1206" i="1"/>
  <c r="G506" i="1"/>
  <c r="H508" i="1"/>
  <c r="G513" i="1"/>
  <c r="H513" i="1"/>
  <c r="H514" i="1"/>
  <c r="H524" i="1"/>
  <c r="G529" i="1"/>
  <c r="H529" i="1"/>
  <c r="H530" i="1"/>
  <c r="G538" i="1"/>
  <c r="H540" i="1"/>
  <c r="H544" i="1"/>
  <c r="G544" i="1"/>
  <c r="H546" i="1"/>
  <c r="G546" i="1"/>
  <c r="H548" i="1"/>
  <c r="G548" i="1"/>
  <c r="H550" i="1"/>
  <c r="G550" i="1"/>
  <c r="H552" i="1"/>
  <c r="G552" i="1"/>
  <c r="H554" i="1"/>
  <c r="G554" i="1"/>
  <c r="H556" i="1"/>
  <c r="G556" i="1"/>
  <c r="H558" i="1"/>
  <c r="G558" i="1"/>
  <c r="H560" i="1"/>
  <c r="G560"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G829" i="1"/>
  <c r="H829" i="1"/>
  <c r="G832" i="1"/>
  <c r="H832" i="1"/>
  <c r="G837" i="1"/>
  <c r="H837" i="1"/>
  <c r="G840" i="1"/>
  <c r="H840" i="1"/>
  <c r="G845" i="1"/>
  <c r="H845" i="1"/>
  <c r="G848" i="1"/>
  <c r="H848" i="1"/>
  <c r="G853" i="1"/>
  <c r="H853" i="1"/>
  <c r="G856" i="1"/>
  <c r="H856" i="1"/>
  <c r="H1147" i="1"/>
  <c r="G1147" i="1"/>
  <c r="G499" i="1"/>
  <c r="G503" i="1"/>
  <c r="G507" i="1"/>
  <c r="G511" i="1"/>
  <c r="G515" i="1"/>
  <c r="G519" i="1"/>
  <c r="G523" i="1"/>
  <c r="G527" i="1"/>
  <c r="G531" i="1"/>
  <c r="G535" i="1"/>
  <c r="G539"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G825" i="1"/>
  <c r="H825" i="1"/>
  <c r="G828" i="1"/>
  <c r="H828" i="1"/>
  <c r="G833" i="1"/>
  <c r="H833" i="1"/>
  <c r="G836" i="1"/>
  <c r="H836" i="1"/>
  <c r="G841" i="1"/>
  <c r="H841" i="1"/>
  <c r="G844" i="1"/>
  <c r="H844" i="1"/>
  <c r="G849" i="1"/>
  <c r="H849" i="1"/>
  <c r="G852" i="1"/>
  <c r="H852" i="1"/>
  <c r="G857" i="1"/>
  <c r="H857" i="1"/>
  <c r="I25" i="3"/>
  <c r="D1329" i="1"/>
  <c r="G1329" i="1" s="1"/>
  <c r="D43" i="8"/>
  <c r="C1519" i="1"/>
  <c r="H1139" i="1"/>
  <c r="G1139" i="1"/>
  <c r="H1157" i="1"/>
  <c r="G1157" i="1"/>
  <c r="H1165" i="1"/>
  <c r="G1165" i="1"/>
  <c r="H1216" i="1"/>
  <c r="G1216" i="1"/>
  <c r="H1224" i="1"/>
  <c r="G1224" i="1"/>
  <c r="H1300" i="1"/>
  <c r="G1300" i="1"/>
  <c r="H1143" i="1"/>
  <c r="G1143" i="1"/>
  <c r="H1151" i="1"/>
  <c r="G1151" i="1"/>
  <c r="H1169" i="1"/>
  <c r="G1169" i="1"/>
  <c r="H1182" i="1"/>
  <c r="G1182" i="1"/>
  <c r="H1198" i="1"/>
  <c r="G1198" i="1"/>
  <c r="H1250" i="1"/>
  <c r="G1250" i="1"/>
  <c r="H1266" i="1"/>
  <c r="G1266" i="1"/>
  <c r="H1282" i="1"/>
  <c r="G1282" i="1"/>
  <c r="H1298" i="1"/>
  <c r="G1298" i="1"/>
  <c r="H1161" i="1"/>
  <c r="G1161" i="1"/>
  <c r="H1232" i="1"/>
  <c r="G1232" i="1"/>
  <c r="H1308" i="1"/>
  <c r="G1308" i="1"/>
  <c r="H1324" i="1"/>
  <c r="G1324" i="1"/>
  <c r="H1450" i="1"/>
  <c r="G1450" i="1"/>
  <c r="I1450" i="1" s="1"/>
  <c r="J1450" i="1"/>
  <c r="G1240" i="1"/>
  <c r="G1248" i="1"/>
  <c r="G1256" i="1"/>
  <c r="G1264" i="1"/>
  <c r="G1272" i="1"/>
  <c r="G1280" i="1"/>
  <c r="G1288" i="1"/>
  <c r="G1296" i="1"/>
  <c r="G1305" i="1"/>
  <c r="G1306" i="1"/>
  <c r="G1313" i="1"/>
  <c r="G1314" i="1"/>
  <c r="G1321" i="1"/>
  <c r="G1322" i="1"/>
  <c r="G1330" i="1"/>
  <c r="H1446" i="1"/>
  <c r="G1446" i="1"/>
  <c r="I1446" i="1" s="1"/>
  <c r="J1446" i="1"/>
  <c r="H1475" i="1"/>
  <c r="G1475" i="1"/>
  <c r="J1477" i="1"/>
  <c r="H1477" i="1"/>
  <c r="G1477" i="1"/>
  <c r="I1477" i="1" s="1"/>
  <c r="E407" i="4"/>
  <c r="D402" i="1" s="1"/>
  <c r="I1462" i="1"/>
  <c r="H1471" i="1"/>
  <c r="G1471" i="1"/>
  <c r="I1471" i="1" s="1"/>
  <c r="J1471" i="1"/>
  <c r="G1138" i="1"/>
  <c r="H1140" i="1"/>
  <c r="G1142" i="1"/>
  <c r="G1146" i="1"/>
  <c r="G1150" i="1"/>
  <c r="G1156" i="1"/>
  <c r="G1160" i="1"/>
  <c r="G1164" i="1"/>
  <c r="G1168" i="1"/>
  <c r="G1172" i="1"/>
  <c r="G1176" i="1"/>
  <c r="G1184" i="1"/>
  <c r="G1192" i="1"/>
  <c r="G1200" i="1"/>
  <c r="G1208" i="1"/>
  <c r="G1218" i="1"/>
  <c r="G1226" i="1"/>
  <c r="G1234" i="1"/>
  <c r="G1301" i="1"/>
  <c r="G1309" i="1"/>
  <c r="G1317" i="1"/>
  <c r="G1325" i="1"/>
  <c r="G1333" i="1"/>
  <c r="I1452" i="1"/>
  <c r="H1484" i="1"/>
  <c r="G1484" i="1"/>
  <c r="H1492" i="1"/>
  <c r="G1492" i="1"/>
  <c r="H1500" i="1"/>
  <c r="G1500" i="1"/>
  <c r="H1179" i="1"/>
  <c r="H1183" i="1"/>
  <c r="H1187" i="1"/>
  <c r="H1191" i="1"/>
  <c r="H1195" i="1"/>
  <c r="H1199" i="1"/>
  <c r="H1203" i="1"/>
  <c r="H1207" i="1"/>
  <c r="H1211"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0" i="1"/>
  <c r="H1352" i="1"/>
  <c r="H1354" i="1"/>
  <c r="H1356" i="1"/>
  <c r="H1358" i="1"/>
  <c r="H1360" i="1"/>
  <c r="H1362" i="1"/>
  <c r="H1364" i="1"/>
  <c r="H1366" i="1"/>
  <c r="H1368" i="1"/>
  <c r="H1370" i="1"/>
  <c r="H1372" i="1"/>
  <c r="H1374" i="1"/>
  <c r="H1376" i="1"/>
  <c r="H1378" i="1"/>
  <c r="H1380" i="1"/>
  <c r="H1382" i="1"/>
  <c r="H1409" i="1"/>
  <c r="H1411" i="1"/>
  <c r="H1413" i="1"/>
  <c r="H1415" i="1"/>
  <c r="H1417" i="1"/>
  <c r="H1419" i="1"/>
  <c r="H1421" i="1"/>
  <c r="H1423" i="1"/>
  <c r="H1425" i="1"/>
  <c r="H1427" i="1"/>
  <c r="H1429" i="1"/>
  <c r="H1431" i="1"/>
  <c r="H1433" i="1"/>
  <c r="I1439" i="1"/>
  <c r="H1463" i="1"/>
  <c r="G1463" i="1"/>
  <c r="I1463" i="1" s="1"/>
  <c r="I1465" i="1"/>
  <c r="H1467" i="1"/>
  <c r="G1467" i="1"/>
  <c r="I1467" i="1" s="1"/>
  <c r="G1482" i="1"/>
  <c r="H1482" i="1"/>
  <c r="G1490" i="1"/>
  <c r="H1490" i="1"/>
  <c r="G1498" i="1"/>
  <c r="H1498" i="1"/>
  <c r="H1520" i="1"/>
  <c r="G1520" i="1"/>
  <c r="H1528" i="1"/>
  <c r="G1528" i="1"/>
  <c r="H1536" i="1"/>
  <c r="G1536" i="1"/>
  <c r="H1544" i="1"/>
  <c r="G1544" i="1"/>
  <c r="H1552" i="1"/>
  <c r="G1552" i="1"/>
  <c r="H1560" i="1"/>
  <c r="G1560" i="1"/>
  <c r="H1568" i="1"/>
  <c r="G1568" i="1"/>
  <c r="H1576" i="1"/>
  <c r="G1576" i="1"/>
  <c r="E350" i="4"/>
  <c r="E420" i="4"/>
  <c r="E528" i="4"/>
  <c r="H1458" i="1"/>
  <c r="G1458" i="1"/>
  <c r="H1487" i="1"/>
  <c r="G1487" i="1"/>
  <c r="H1495" i="1"/>
  <c r="G1495" i="1"/>
  <c r="G1526" i="1"/>
  <c r="H1526" i="1"/>
  <c r="G1534" i="1"/>
  <c r="H1534" i="1"/>
  <c r="G1542" i="1"/>
  <c r="H1542" i="1"/>
  <c r="G1550" i="1"/>
  <c r="H1550" i="1"/>
  <c r="G1558" i="1"/>
  <c r="H1558" i="1"/>
  <c r="G1566" i="1"/>
  <c r="H1566" i="1"/>
  <c r="G1574" i="1"/>
  <c r="H1574" i="1"/>
  <c r="F7" i="4"/>
  <c r="F140" i="4"/>
  <c r="D139" i="4"/>
  <c r="F228" i="4"/>
  <c r="D224" i="4"/>
  <c r="F529" i="4"/>
  <c r="H1177" i="1"/>
  <c r="G1179" i="1"/>
  <c r="H1181" i="1"/>
  <c r="G1183" i="1"/>
  <c r="H1185" i="1"/>
  <c r="G1187" i="1"/>
  <c r="H1189" i="1"/>
  <c r="G1191" i="1"/>
  <c r="H1193" i="1"/>
  <c r="G1195" i="1"/>
  <c r="H1197" i="1"/>
  <c r="G1199" i="1"/>
  <c r="H1201" i="1"/>
  <c r="G1203" i="1"/>
  <c r="H1205" i="1"/>
  <c r="G1207" i="1"/>
  <c r="H1209" i="1"/>
  <c r="G1211" i="1"/>
  <c r="H1213" i="1"/>
  <c r="H1217" i="1"/>
  <c r="G1219" i="1"/>
  <c r="H1221" i="1"/>
  <c r="G1223" i="1"/>
  <c r="H1225" i="1"/>
  <c r="G1227" i="1"/>
  <c r="H1229" i="1"/>
  <c r="G1231" i="1"/>
  <c r="H1233" i="1"/>
  <c r="H1237" i="1"/>
  <c r="G1239" i="1"/>
  <c r="H1241" i="1"/>
  <c r="G1243" i="1"/>
  <c r="H1245" i="1"/>
  <c r="G1247" i="1"/>
  <c r="H1249" i="1"/>
  <c r="G1251" i="1"/>
  <c r="H1253" i="1"/>
  <c r="G1255" i="1"/>
  <c r="H1257" i="1"/>
  <c r="G1259" i="1"/>
  <c r="H1261" i="1"/>
  <c r="G1263" i="1"/>
  <c r="H1265" i="1"/>
  <c r="H1269" i="1"/>
  <c r="H1273" i="1"/>
  <c r="H1277" i="1"/>
  <c r="H1281" i="1"/>
  <c r="H1285" i="1"/>
  <c r="H1289" i="1"/>
  <c r="H1293" i="1"/>
  <c r="H1297" i="1"/>
  <c r="H1301" i="1"/>
  <c r="H1305" i="1"/>
  <c r="H1309" i="1"/>
  <c r="H1313" i="1"/>
  <c r="H1317" i="1"/>
  <c r="H1321" i="1"/>
  <c r="H1325" i="1"/>
  <c r="H1333" i="1"/>
  <c r="H1337" i="1"/>
  <c r="H1341" i="1"/>
  <c r="H1345" i="1"/>
  <c r="H1349" i="1"/>
  <c r="H1351" i="1"/>
  <c r="H1353" i="1"/>
  <c r="H1355" i="1"/>
  <c r="H1357" i="1"/>
  <c r="H1359" i="1"/>
  <c r="H1361" i="1"/>
  <c r="H1363" i="1"/>
  <c r="H1365" i="1"/>
  <c r="H1367" i="1"/>
  <c r="H1371" i="1"/>
  <c r="H1373" i="1"/>
  <c r="H1375" i="1"/>
  <c r="H1377" i="1"/>
  <c r="H1379" i="1"/>
  <c r="H1381" i="1"/>
  <c r="H1410" i="1"/>
  <c r="H1412" i="1"/>
  <c r="H1414" i="1"/>
  <c r="H1416" i="1"/>
  <c r="H1418" i="1"/>
  <c r="H1420" i="1"/>
  <c r="H1422" i="1"/>
  <c r="H1424" i="1"/>
  <c r="H1426" i="1"/>
  <c r="H1428" i="1"/>
  <c r="H1430" i="1"/>
  <c r="H1432" i="1"/>
  <c r="H1434" i="1"/>
  <c r="I1441" i="1"/>
  <c r="I1449" i="1"/>
  <c r="H1523" i="1"/>
  <c r="G1523" i="1"/>
  <c r="H1531" i="1"/>
  <c r="G1531" i="1"/>
  <c r="H1539" i="1"/>
  <c r="G1539" i="1"/>
  <c r="H1547" i="1"/>
  <c r="G1547" i="1"/>
  <c r="H1555" i="1"/>
  <c r="G1555" i="1"/>
  <c r="H1563" i="1"/>
  <c r="G1563" i="1"/>
  <c r="H1571" i="1"/>
  <c r="G1571" i="1"/>
  <c r="H1579" i="1"/>
  <c r="G1579" i="1"/>
  <c r="F507" i="4"/>
  <c r="D484" i="4"/>
  <c r="J1442" i="1"/>
  <c r="J1478" i="1"/>
  <c r="F51" i="4"/>
  <c r="D50" i="4"/>
  <c r="F317" i="4"/>
  <c r="D311" i="4"/>
  <c r="F352" i="4"/>
  <c r="D351" i="4"/>
  <c r="F460" i="4"/>
  <c r="D459" i="4"/>
  <c r="F115" i="6"/>
  <c r="D114" i="6"/>
  <c r="J1440" i="1"/>
  <c r="G1445" i="1"/>
  <c r="H1448" i="1"/>
  <c r="I1448" i="1" s="1"/>
  <c r="J1448" i="1"/>
  <c r="H1449" i="1"/>
  <c r="H1452" i="1"/>
  <c r="J1452" i="1"/>
  <c r="H1456" i="1"/>
  <c r="I1456" i="1" s="1"/>
  <c r="J1456" i="1"/>
  <c r="H1457" i="1"/>
  <c r="I1457" i="1" s="1"/>
  <c r="H1460" i="1"/>
  <c r="I1460" i="1" s="1"/>
  <c r="J1460" i="1"/>
  <c r="H1462" i="1"/>
  <c r="H1465" i="1"/>
  <c r="J1465" i="1"/>
  <c r="H1466" i="1"/>
  <c r="I1466" i="1" s="1"/>
  <c r="H1469" i="1"/>
  <c r="H1473" i="1"/>
  <c r="I1473" i="1" s="1"/>
  <c r="J1473" i="1"/>
  <c r="H1474" i="1"/>
  <c r="I1474" i="1" s="1"/>
  <c r="H1502" i="1"/>
  <c r="G1504" i="1"/>
  <c r="G1507" i="1"/>
  <c r="H1510" i="1"/>
  <c r="G1512" i="1"/>
  <c r="G1515" i="1"/>
  <c r="E7" i="4"/>
  <c r="E50" i="4"/>
  <c r="D46" i="1" s="1"/>
  <c r="F300" i="4"/>
  <c r="D299" i="4"/>
  <c r="E580" i="4"/>
  <c r="D574" i="1" s="1"/>
  <c r="H574" i="1" s="1"/>
  <c r="D134" i="5"/>
  <c r="G292" i="9"/>
  <c r="E292" i="9" s="1"/>
  <c r="B292" i="9" s="1"/>
  <c r="F206" i="5"/>
  <c r="E22" i="7"/>
  <c r="D1454" i="1"/>
  <c r="D42" i="8"/>
  <c r="C1481" i="1"/>
  <c r="H1442" i="1"/>
  <c r="I1442" i="1" s="1"/>
  <c r="G1444" i="1"/>
  <c r="I1444" i="1" s="1"/>
  <c r="J1444" i="1"/>
  <c r="G1447" i="1"/>
  <c r="I1447" i="1" s="1"/>
  <c r="G1451" i="1"/>
  <c r="I1451" i="1" s="1"/>
  <c r="G1455" i="1"/>
  <c r="I1455" i="1" s="1"/>
  <c r="G1459" i="1"/>
  <c r="I1459" i="1" s="1"/>
  <c r="G1464" i="1"/>
  <c r="I1464" i="1" s="1"/>
  <c r="G1468" i="1"/>
  <c r="I1468" i="1" s="1"/>
  <c r="G1470" i="1"/>
  <c r="G1472" i="1"/>
  <c r="I1472" i="1" s="1"/>
  <c r="H1476" i="1"/>
  <c r="I1476" i="1" s="1"/>
  <c r="J1476" i="1"/>
  <c r="G1478" i="1"/>
  <c r="I1478" i="1" s="1"/>
  <c r="F83" i="4"/>
  <c r="D82" i="4"/>
  <c r="F107" i="4"/>
  <c r="D106" i="4"/>
  <c r="E163" i="4"/>
  <c r="D159" i="1" s="1"/>
  <c r="F369" i="4"/>
  <c r="D363" i="4"/>
  <c r="D644" i="4"/>
  <c r="F417" i="4"/>
  <c r="F594" i="4"/>
  <c r="D593" i="4"/>
  <c r="G142" i="9"/>
  <c r="E142" i="9" s="1"/>
  <c r="B142" i="9" s="1"/>
  <c r="F603" i="4"/>
  <c r="D643" i="4"/>
  <c r="G289" i="9"/>
  <c r="F177" i="5"/>
  <c r="H289" i="9"/>
  <c r="E176" i="5"/>
  <c r="F90" i="6"/>
  <c r="D89" i="6"/>
  <c r="D567" i="4"/>
  <c r="D625" i="4"/>
  <c r="D78" i="5"/>
  <c r="G286" i="9"/>
  <c r="E286" i="9" s="1"/>
  <c r="B286" i="9" s="1"/>
  <c r="F88" i="5"/>
  <c r="D87" i="5"/>
  <c r="E146" i="5"/>
  <c r="D1124" i="1" s="1"/>
  <c r="G287" i="9"/>
  <c r="E287" i="9" s="1"/>
  <c r="B287" i="9" s="1"/>
  <c r="D146" i="5"/>
  <c r="F149" i="5"/>
  <c r="F191" i="5"/>
  <c r="D190" i="5"/>
  <c r="F239" i="5"/>
  <c r="D238" i="5"/>
  <c r="F259" i="5"/>
  <c r="D258" i="5"/>
  <c r="E31" i="9"/>
  <c r="B31" i="9" s="1"/>
  <c r="E38" i="9"/>
  <c r="B38" i="9" s="1"/>
  <c r="B41" i="9"/>
  <c r="B44" i="9"/>
  <c r="D421" i="4"/>
  <c r="D515" i="4"/>
  <c r="E12" i="5"/>
  <c r="D245" i="5"/>
  <c r="F250" i="5"/>
  <c r="F6" i="6"/>
  <c r="D5" i="6"/>
  <c r="E39" i="9"/>
  <c r="B39" i="9" s="1"/>
  <c r="E46" i="9"/>
  <c r="B46" i="9" s="1"/>
  <c r="B49" i="9"/>
  <c r="B52" i="9"/>
  <c r="B96" i="9"/>
  <c r="M212" i="9"/>
  <c r="G278" i="9"/>
  <c r="E278" i="9" s="1"/>
  <c r="B278" i="9" s="1"/>
  <c r="G277" i="9"/>
  <c r="E277" i="9" s="1"/>
  <c r="B277" i="9" s="1"/>
  <c r="G191" i="9"/>
  <c r="E191" i="9" s="1"/>
  <c r="G190" i="9"/>
  <c r="E190" i="9" s="1"/>
  <c r="B190" i="9" s="1"/>
  <c r="G189" i="9"/>
  <c r="E189" i="9" s="1"/>
  <c r="B189" i="9" s="1"/>
  <c r="G188" i="9"/>
  <c r="E188" i="9" s="1"/>
  <c r="B188" i="9" s="1"/>
  <c r="L212" i="9"/>
  <c r="G209" i="9"/>
  <c r="E209" i="9" s="1"/>
  <c r="B209" i="9" s="1"/>
  <c r="G205" i="9"/>
  <c r="E205" i="9" s="1"/>
  <c r="B205" i="9" s="1"/>
  <c r="G201" i="9"/>
  <c r="E201" i="9" s="1"/>
  <c r="B201" i="9" s="1"/>
  <c r="G197" i="9"/>
  <c r="E197" i="9" s="1"/>
  <c r="B197" i="9" s="1"/>
  <c r="G193" i="9"/>
  <c r="E193" i="9" s="1"/>
  <c r="B193"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I10" i="9"/>
  <c r="E27" i="9"/>
  <c r="B27" i="9" s="1"/>
  <c r="E35" i="9"/>
  <c r="B35" i="9" s="1"/>
  <c r="E43" i="9"/>
  <c r="B43" i="9" s="1"/>
  <c r="E51" i="9"/>
  <c r="B51" i="9" s="1"/>
  <c r="B57" i="9"/>
  <c r="B61" i="9"/>
  <c r="B65" i="9"/>
  <c r="B69" i="9"/>
  <c r="B73" i="9"/>
  <c r="B77" i="9"/>
  <c r="B81" i="9"/>
  <c r="B85" i="9"/>
  <c r="B89" i="9"/>
  <c r="B95" i="9"/>
  <c r="B104" i="9"/>
  <c r="B112" i="9"/>
  <c r="B116" i="9"/>
  <c r="B120" i="9"/>
  <c r="B124" i="9"/>
  <c r="B128" i="9"/>
  <c r="B132" i="9"/>
  <c r="B136" i="9"/>
  <c r="B140" i="9"/>
  <c r="H164" i="9"/>
  <c r="G179" i="9"/>
  <c r="E179" i="9" s="1"/>
  <c r="B179" i="9" s="1"/>
  <c r="G187" i="9"/>
  <c r="E187" i="9" s="1"/>
  <c r="B187" i="9" s="1"/>
  <c r="G177" i="9"/>
  <c r="E177" i="9" s="1"/>
  <c r="B177" i="9" s="1"/>
  <c r="G185" i="9"/>
  <c r="E185" i="9" s="1"/>
  <c r="B185" i="9" s="1"/>
  <c r="E98" i="9"/>
  <c r="B98" i="9" s="1"/>
  <c r="E106" i="9"/>
  <c r="B106" i="9" s="1"/>
  <c r="B214" i="9"/>
  <c r="B218" i="9"/>
  <c r="B220" i="9"/>
  <c r="B222" i="9"/>
  <c r="B224" i="9"/>
  <c r="B234" i="9"/>
  <c r="B242" i="9"/>
  <c r="B250" i="9"/>
  <c r="B257" i="9"/>
  <c r="B258" i="9"/>
  <c r="B265" i="9"/>
  <c r="B266" i="9"/>
  <c r="B230" i="9"/>
  <c r="B238" i="9"/>
  <c r="B246" i="9"/>
  <c r="B254" i="9"/>
  <c r="B261" i="9"/>
  <c r="B262" i="9"/>
  <c r="B269" i="9"/>
  <c r="B270" i="9"/>
  <c r="E279" i="9"/>
  <c r="B279" i="9" s="1"/>
  <c r="H1499" i="1" l="1"/>
  <c r="G1499" i="1"/>
  <c r="E237" i="5"/>
  <c r="D1222" i="1"/>
  <c r="G412" i="1"/>
  <c r="G1369" i="1"/>
  <c r="H1329" i="1"/>
  <c r="G1316" i="1"/>
  <c r="I24" i="3"/>
  <c r="D1299" i="1"/>
  <c r="H1304" i="1"/>
  <c r="G1304" i="1"/>
  <c r="G1047" i="1"/>
  <c r="H1047" i="1"/>
  <c r="G997" i="1"/>
  <c r="H997" i="1"/>
  <c r="C985" i="1"/>
  <c r="F7" i="5"/>
  <c r="H20" i="3"/>
  <c r="F12" i="5"/>
  <c r="C990" i="1"/>
  <c r="G991" i="1"/>
  <c r="H991" i="1"/>
  <c r="G248" i="1"/>
  <c r="H248" i="1"/>
  <c r="G198" i="1"/>
  <c r="H198" i="1"/>
  <c r="G192" i="1"/>
  <c r="H192" i="1"/>
  <c r="F163" i="4"/>
  <c r="C159" i="1"/>
  <c r="H159" i="1" s="1"/>
  <c r="F152" i="4"/>
  <c r="G20" i="9"/>
  <c r="G149" i="1"/>
  <c r="H149" i="1"/>
  <c r="G148" i="1"/>
  <c r="H148" i="1"/>
  <c r="H20" i="9"/>
  <c r="F124" i="4"/>
  <c r="C120" i="1"/>
  <c r="G70" i="1"/>
  <c r="H70" i="1"/>
  <c r="H30" i="3"/>
  <c r="C1453" i="1"/>
  <c r="D5" i="7"/>
  <c r="F5" i="6"/>
  <c r="H24" i="3"/>
  <c r="D141" i="6"/>
  <c r="C1299" i="1"/>
  <c r="E7" i="5"/>
  <c r="D990" i="1"/>
  <c r="F258" i="5"/>
  <c r="C1235" i="1"/>
  <c r="G291" i="9"/>
  <c r="E291" i="9" s="1"/>
  <c r="B291" i="9" s="1"/>
  <c r="F190" i="5"/>
  <c r="C1167" i="1"/>
  <c r="C1383" i="1"/>
  <c r="F89" i="6"/>
  <c r="F643" i="4"/>
  <c r="C637" i="1"/>
  <c r="F82" i="4"/>
  <c r="C78" i="1"/>
  <c r="H1481" i="1"/>
  <c r="G1481" i="1"/>
  <c r="D1453" i="1"/>
  <c r="I30" i="3"/>
  <c r="F134" i="5"/>
  <c r="C1112" i="1"/>
  <c r="F50" i="4"/>
  <c r="C46" i="1"/>
  <c r="F484" i="4"/>
  <c r="C478" i="1"/>
  <c r="E636" i="4"/>
  <c r="D630" i="1" s="1"/>
  <c r="D522" i="1"/>
  <c r="H1519" i="1"/>
  <c r="G1519" i="1"/>
  <c r="F515" i="4"/>
  <c r="C509" i="1"/>
  <c r="F78" i="5"/>
  <c r="D68" i="5"/>
  <c r="C1056" i="1"/>
  <c r="D176" i="5"/>
  <c r="K1432" i="9"/>
  <c r="G295" i="9"/>
  <c r="E295" i="9" s="1"/>
  <c r="B295" i="9" s="1"/>
  <c r="I34" i="3"/>
  <c r="C1517" i="1"/>
  <c r="D350" i="4"/>
  <c r="F351" i="4"/>
  <c r="C346" i="1"/>
  <c r="D6" i="4"/>
  <c r="H11" i="3"/>
  <c r="I35" i="3"/>
  <c r="C1518" i="1"/>
  <c r="E164" i="9"/>
  <c r="B164" i="9" s="1"/>
  <c r="D237" i="5"/>
  <c r="F238" i="5"/>
  <c r="C1215" i="1"/>
  <c r="F87" i="5"/>
  <c r="C1065" i="1"/>
  <c r="F625" i="4"/>
  <c r="C619" i="1"/>
  <c r="I28" i="3"/>
  <c r="D1435" i="1"/>
  <c r="F644" i="4"/>
  <c r="C638" i="1"/>
  <c r="F106" i="4"/>
  <c r="C102" i="1"/>
  <c r="G294" i="9"/>
  <c r="E294" i="9" s="1"/>
  <c r="D298" i="4"/>
  <c r="F299" i="4"/>
  <c r="C294" i="1"/>
  <c r="E408" i="4"/>
  <c r="D403" i="1" s="1"/>
  <c r="D345" i="1"/>
  <c r="E5" i="7"/>
  <c r="G159" i="1"/>
  <c r="E6" i="4"/>
  <c r="D3" i="1"/>
  <c r="F114" i="6"/>
  <c r="H27" i="3"/>
  <c r="C1408" i="1"/>
  <c r="F224" i="4"/>
  <c r="D151" i="4"/>
  <c r="C220" i="1"/>
  <c r="E635" i="4"/>
  <c r="D629" i="1" s="1"/>
  <c r="D414" i="1"/>
  <c r="F421" i="4"/>
  <c r="D420" i="4"/>
  <c r="C415" i="1"/>
  <c r="E165" i="9"/>
  <c r="B165" i="9" s="1"/>
  <c r="F212" i="9"/>
  <c r="B212" i="9" s="1"/>
  <c r="B191" i="9"/>
  <c r="F245" i="5"/>
  <c r="C1222" i="1"/>
  <c r="F146" i="5"/>
  <c r="C1124" i="1"/>
  <c r="F567" i="4"/>
  <c r="C561" i="1"/>
  <c r="E175" i="5"/>
  <c r="D1152" i="1" s="1"/>
  <c r="I22" i="3"/>
  <c r="D1153" i="1"/>
  <c r="E289" i="9"/>
  <c r="B289" i="9" s="1"/>
  <c r="F593" i="4"/>
  <c r="C587" i="1"/>
  <c r="F363" i="4"/>
  <c r="C358" i="1"/>
  <c r="G1454" i="1"/>
  <c r="H1454" i="1"/>
  <c r="F459" i="4"/>
  <c r="C453" i="1"/>
  <c r="F311" i="4"/>
  <c r="C306" i="1"/>
  <c r="D528" i="4"/>
  <c r="F139" i="4"/>
  <c r="C135" i="1"/>
  <c r="I1458" i="1"/>
  <c r="E68" i="5"/>
  <c r="E151" i="4"/>
  <c r="D1214" i="1" l="1"/>
  <c r="I23" i="3"/>
  <c r="E20" i="9"/>
  <c r="B20" i="9" s="1"/>
  <c r="G120" i="1"/>
  <c r="H120" i="1"/>
  <c r="C1436" i="1"/>
  <c r="H29" i="3"/>
  <c r="D1046" i="1"/>
  <c r="I21" i="3"/>
  <c r="D636" i="4"/>
  <c r="F528" i="4"/>
  <c r="C522" i="1"/>
  <c r="H415" i="1"/>
  <c r="G415" i="1"/>
  <c r="F151" i="4"/>
  <c r="H17" i="3"/>
  <c r="D289" i="4"/>
  <c r="D290" i="4" s="1"/>
  <c r="C147" i="1"/>
  <c r="I29" i="3"/>
  <c r="D1436" i="1"/>
  <c r="G297" i="9"/>
  <c r="E297" i="9" s="1"/>
  <c r="E293" i="9"/>
  <c r="B294" i="9"/>
  <c r="F68" i="5"/>
  <c r="H21" i="3"/>
  <c r="C1046" i="1"/>
  <c r="D6" i="5"/>
  <c r="H478" i="1"/>
  <c r="G478" i="1"/>
  <c r="G1112" i="1"/>
  <c r="H1112" i="1"/>
  <c r="H637" i="1"/>
  <c r="G637" i="1"/>
  <c r="H1167" i="1"/>
  <c r="G1167" i="1"/>
  <c r="F141" i="6"/>
  <c r="H28" i="3"/>
  <c r="C1435" i="1"/>
  <c r="G306" i="1"/>
  <c r="H306" i="1"/>
  <c r="H587" i="1"/>
  <c r="G587" i="1"/>
  <c r="G1124" i="1"/>
  <c r="H1124" i="1"/>
  <c r="F420" i="4"/>
  <c r="D635" i="4"/>
  <c r="C414" i="1"/>
  <c r="H3" i="1"/>
  <c r="G3" i="1"/>
  <c r="G102" i="1"/>
  <c r="H102" i="1"/>
  <c r="G1065" i="1"/>
  <c r="H1065" i="1"/>
  <c r="F237" i="5"/>
  <c r="H23" i="3"/>
  <c r="C1214" i="1"/>
  <c r="N3" i="9"/>
  <c r="I11" i="3"/>
  <c r="D408" i="4"/>
  <c r="F350" i="4"/>
  <c r="C345" i="1"/>
  <c r="H990" i="1"/>
  <c r="G990" i="1"/>
  <c r="G135" i="1"/>
  <c r="H135" i="1"/>
  <c r="H1408" i="1"/>
  <c r="G1408" i="1"/>
  <c r="E412" i="4"/>
  <c r="I16" i="3"/>
  <c r="D2" i="1"/>
  <c r="D412" i="4"/>
  <c r="F6" i="4"/>
  <c r="H16" i="3"/>
  <c r="C2" i="1"/>
  <c r="H1517" i="1"/>
  <c r="G1517" i="1"/>
  <c r="D175" i="5"/>
  <c r="H22" i="3"/>
  <c r="F176" i="5"/>
  <c r="C1153" i="1"/>
  <c r="G509" i="1"/>
  <c r="H509" i="1"/>
  <c r="G46" i="1"/>
  <c r="H46" i="1"/>
  <c r="G78" i="1"/>
  <c r="H78" i="1"/>
  <c r="E6" i="5"/>
  <c r="I20" i="3"/>
  <c r="D985" i="1"/>
  <c r="G294" i="1"/>
  <c r="H294" i="1"/>
  <c r="E289" i="4"/>
  <c r="I17" i="3"/>
  <c r="D147" i="1"/>
  <c r="G453" i="1"/>
  <c r="H453" i="1"/>
  <c r="G358" i="1"/>
  <c r="H358" i="1"/>
  <c r="H561" i="1"/>
  <c r="G561" i="1"/>
  <c r="H1222" i="1"/>
  <c r="G1222" i="1"/>
  <c r="G220" i="1"/>
  <c r="H220" i="1"/>
  <c r="E19" i="9"/>
  <c r="D407" i="4"/>
  <c r="F298" i="4"/>
  <c r="C293" i="1"/>
  <c r="H638" i="1"/>
  <c r="G638" i="1"/>
  <c r="H619" i="1"/>
  <c r="G619" i="1"/>
  <c r="H1215" i="1"/>
  <c r="G1215" i="1"/>
  <c r="G1518" i="1"/>
  <c r="H1518" i="1"/>
  <c r="G346" i="1"/>
  <c r="H346" i="1"/>
  <c r="G1056" i="1"/>
  <c r="H1056" i="1"/>
  <c r="H1453" i="1"/>
  <c r="G1453" i="1"/>
  <c r="H1383" i="1"/>
  <c r="G1383" i="1"/>
  <c r="H1235" i="1"/>
  <c r="G1235" i="1"/>
  <c r="H1299" i="1"/>
  <c r="G1299" i="1"/>
  <c r="G299" i="9"/>
  <c r="E299" i="9" s="1"/>
  <c r="G293" i="1" l="1"/>
  <c r="H293" i="1"/>
  <c r="E413" i="4"/>
  <c r="E291" i="4"/>
  <c r="D287" i="1" s="1"/>
  <c r="D285" i="1"/>
  <c r="H1153" i="1"/>
  <c r="G1153" i="1"/>
  <c r="F635" i="4"/>
  <c r="C629" i="1"/>
  <c r="H1435" i="1"/>
  <c r="G1435" i="1"/>
  <c r="G1046" i="1"/>
  <c r="H1046" i="1"/>
  <c r="G147" i="1"/>
  <c r="H147" i="1"/>
  <c r="F636" i="4"/>
  <c r="C630" i="1"/>
  <c r="H9" i="3"/>
  <c r="H276" i="9"/>
  <c r="D984" i="1"/>
  <c r="F290" i="4"/>
  <c r="C286" i="1"/>
  <c r="E290" i="4"/>
  <c r="D286" i="1" s="1"/>
  <c r="G345" i="1"/>
  <c r="H345" i="1"/>
  <c r="B297" i="9"/>
  <c r="E296" i="9"/>
  <c r="I10" i="3" s="1"/>
  <c r="D291" i="4"/>
  <c r="F289" i="4"/>
  <c r="D413" i="4"/>
  <c r="C285" i="1"/>
  <c r="H985" i="1"/>
  <c r="G985" i="1"/>
  <c r="F175" i="5"/>
  <c r="C1152" i="1"/>
  <c r="F408" i="4"/>
  <c r="C403" i="1"/>
  <c r="H414" i="1"/>
  <c r="G414" i="1"/>
  <c r="G282" i="9"/>
  <c r="E282" i="9" s="1"/>
  <c r="B282" i="9" s="1"/>
  <c r="G276" i="9"/>
  <c r="F6" i="5"/>
  <c r="C984" i="1"/>
  <c r="E298" i="9"/>
  <c r="B299" i="9"/>
  <c r="F407" i="4"/>
  <c r="C402" i="1"/>
  <c r="G2" i="1"/>
  <c r="H2" i="1"/>
  <c r="F412" i="4"/>
  <c r="D639" i="4"/>
  <c r="C407" i="1"/>
  <c r="E414" i="4"/>
  <c r="D409" i="1" s="1"/>
  <c r="E639" i="4"/>
  <c r="D407" i="1"/>
  <c r="H1214" i="1"/>
  <c r="G1214" i="1"/>
  <c r="G1436" i="1"/>
  <c r="H1436" i="1"/>
  <c r="G522" i="1"/>
  <c r="H522" i="1"/>
  <c r="D633" i="1" l="1"/>
  <c r="F639" i="4"/>
  <c r="C633" i="1"/>
  <c r="F291" i="4"/>
  <c r="C287" i="1"/>
  <c r="G402" i="1"/>
  <c r="H402" i="1"/>
  <c r="H8" i="3"/>
  <c r="G984" i="1"/>
  <c r="H984" i="1"/>
  <c r="H1152" i="1"/>
  <c r="G1152" i="1"/>
  <c r="G285" i="1"/>
  <c r="H285" i="1"/>
  <c r="E640" i="4"/>
  <c r="E415" i="4"/>
  <c r="D410" i="1" s="1"/>
  <c r="D408" i="1"/>
  <c r="G407" i="1"/>
  <c r="H407" i="1"/>
  <c r="D415" i="4"/>
  <c r="D640" i="4"/>
  <c r="F413" i="4"/>
  <c r="C408" i="1"/>
  <c r="G286" i="1"/>
  <c r="H286" i="1"/>
  <c r="K3" i="9"/>
  <c r="I9" i="3"/>
  <c r="D414" i="4"/>
  <c r="E276" i="9"/>
  <c r="G403" i="1"/>
  <c r="H403" i="1"/>
  <c r="H630" i="1"/>
  <c r="G630" i="1"/>
  <c r="H629" i="1"/>
  <c r="G629" i="1"/>
  <c r="M3" i="9" l="1"/>
  <c r="E275" i="9"/>
  <c r="I8" i="3" s="1"/>
  <c r="B276" i="9"/>
  <c r="D642" i="4"/>
  <c r="F640" i="4"/>
  <c r="C634" i="1"/>
  <c r="G287" i="1"/>
  <c r="H287" i="1"/>
  <c r="D641" i="4"/>
  <c r="F414" i="4"/>
  <c r="C409" i="1"/>
  <c r="F415" i="4"/>
  <c r="C410" i="1"/>
  <c r="G408" i="1"/>
  <c r="H408" i="1"/>
  <c r="E642" i="4"/>
  <c r="D634" i="1"/>
  <c r="H633" i="1"/>
  <c r="G633" i="1"/>
  <c r="E641" i="4"/>
  <c r="H410" i="1" l="1"/>
  <c r="G410" i="1"/>
  <c r="D645" i="4"/>
  <c r="F641" i="4"/>
  <c r="C635" i="1"/>
  <c r="H634" i="1"/>
  <c r="G634" i="1"/>
  <c r="E645" i="4"/>
  <c r="D635" i="1"/>
  <c r="E646" i="4"/>
  <c r="D636" i="1"/>
  <c r="G409" i="1"/>
  <c r="H409" i="1"/>
  <c r="D646" i="4"/>
  <c r="F642" i="4"/>
  <c r="C636" i="1"/>
  <c r="F645" i="4" l="1"/>
  <c r="H18" i="3"/>
  <c r="C639" i="1"/>
  <c r="F646" i="4"/>
  <c r="H19" i="3"/>
  <c r="C640" i="1"/>
  <c r="I19" i="3"/>
  <c r="D640" i="1"/>
  <c r="H636" i="1"/>
  <c r="G636" i="1"/>
  <c r="I18" i="3"/>
  <c r="D639" i="1"/>
  <c r="H635" i="1"/>
  <c r="G635" i="1"/>
  <c r="H7" i="3"/>
  <c r="J3" i="9" l="1"/>
  <c r="I7" i="3"/>
  <c r="H639" i="1"/>
  <c r="G639" i="1"/>
  <c r="H640" i="1"/>
  <c r="G640" i="1"/>
  <c r="M272" i="9" l="1"/>
  <c r="L272" i="9"/>
  <c r="G18" i="9"/>
  <c r="H18" i="9"/>
  <c r="J7" i="9"/>
  <c r="K7" i="9"/>
  <c r="I17" i="9"/>
  <c r="K13" i="9"/>
  <c r="I7" i="9"/>
  <c r="L16" i="9"/>
  <c r="K11" i="9"/>
  <c r="J9" i="9"/>
  <c r="I9" i="9"/>
  <c r="J17" i="9"/>
  <c r="I11" i="9"/>
  <c r="H15" i="9"/>
  <c r="J5" i="9"/>
  <c r="M16" i="9"/>
  <c r="K5" i="9"/>
  <c r="G15" i="9"/>
  <c r="K10" i="9"/>
  <c r="K6" i="9"/>
  <c r="J6" i="9"/>
  <c r="I13" i="9"/>
  <c r="I12" i="9"/>
  <c r="J12" i="9"/>
  <c r="I8" i="9"/>
  <c r="J10" i="9"/>
  <c r="I5" i="9"/>
  <c r="I6" i="9"/>
  <c r="K12" i="9"/>
  <c r="G16" i="9"/>
  <c r="M15" i="9"/>
  <c r="G17" i="9"/>
  <c r="J11" i="9"/>
  <c r="L15" i="9"/>
  <c r="K9" i="9"/>
  <c r="H17" i="9"/>
  <c r="J8" i="9"/>
  <c r="H16" i="9"/>
  <c r="K8" i="9"/>
  <c r="J13" i="9"/>
  <c r="E15" i="9" l="1"/>
  <c r="E18" i="9"/>
  <c r="B18" i="9" s="1"/>
  <c r="E8" i="9"/>
  <c r="B8" i="9" s="1"/>
  <c r="E11" i="9"/>
  <c r="B11" i="9" s="1"/>
  <c r="E17" i="9"/>
  <c r="B17" i="9" s="1"/>
  <c r="E6" i="9"/>
  <c r="B6" i="9" s="1"/>
  <c r="F16" i="9"/>
  <c r="F272" i="9"/>
  <c r="E5" i="9"/>
  <c r="E12" i="9"/>
  <c r="B12" i="9" s="1"/>
  <c r="E9" i="9"/>
  <c r="B9" i="9" s="1"/>
  <c r="E7" i="9"/>
  <c r="B7" i="9" s="1"/>
  <c r="F15" i="9"/>
  <c r="E16" i="9"/>
  <c r="E10" i="9"/>
  <c r="B10" i="9" s="1"/>
  <c r="E13" i="9"/>
  <c r="B13" i="9" s="1"/>
  <c r="B15" i="9" l="1"/>
  <c r="E14" i="9"/>
  <c r="B272" i="9"/>
  <c r="F19" i="9"/>
  <c r="B16" i="9"/>
  <c r="F14" i="9"/>
  <c r="B5" i="9"/>
  <c r="E4" i="9"/>
  <c r="E3" i="9" l="1"/>
  <c r="F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<sst xmlns="http://schemas.openxmlformats.org/spreadsheetml/2006/main" count="4312" uniqueCount="3393">
  <si>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</si>
  <si>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</si>
  <si>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</si>
  <si>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</si>
  <si>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</si>
  <si>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</si>
  <si>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</si>
  <si>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</si>
  <si>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</si>
  <si>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</si>
  <si>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</si>
  <si>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</si>
  <si>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</si>
  <si>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</si>
  <si>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</si>
  <si>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</si>
  <si>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</si>
  <si>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</si>
  <si>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</si>
  <si>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</si>
  <si>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</si>
  <si>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</si>
  <si>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</si>
  <si>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</si>
  <si>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</si>
  <si>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</si>
  <si>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</si>
  <si>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</si>
  <si>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</si>
  <si>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</si>
  <si>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</si>
  <si>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</si>
  <si>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</si>
  <si>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</si>
  <si>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</si>
  <si>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</si>
  <si>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</si>
  <si>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</si>
  <si>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</si>
  <si>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</si>
  <si>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</si>
  <si>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</si>
  <si>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</si>
  <si>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</si>
  <si>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</si>
  <si>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</si>
  <si>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</si>
  <si>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</si>
  <si>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</si>
  <si>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</si>
  <si>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</si>
  <si>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</si>
  <si>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</si>
  <si>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</si>
  <si>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</si>
  <si>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</si>
  <si>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</si>
  <si>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</si>
  <si>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</si>
  <si>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</si>
  <si>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</si>
  <si>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</si>
  <si>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</si>
  <si>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</si>
  <si>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</si>
  <si>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</si>
  <si>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</si>
  <si>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</si>
  <si>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</si>
  <si>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</si>
  <si>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</si>
  <si>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</si>
  <si>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</si>
  <si>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</si>
  <si>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</si>
  <si>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</si>
  <si>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</si>
  <si>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</si>
  <si>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</si>
  <si>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</si>
  <si>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</si>
  <si>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</si>
  <si>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</si>
  <si>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</si>
  <si>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</si>
  <si>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</si>
  <si>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</si>
  <si>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</si>
  <si>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</si>
  <si>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</si>
  <si>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</si>
  <si>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</si>
  <si>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</si>
  <si>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</si>
  <si>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</si>
  <si>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</si>
  <si>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</si>
  <si>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</si>
  <si>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</si>
  <si>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</si>
  <si>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</si>
  <si>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</si>
  <si>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</si>
  <si>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</si>
  <si>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</si>
  <si>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</si>
  <si>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</si>
  <si>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</si>
  <si>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</si>
  <si>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</si>
  <si>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</si>
  <si>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</si>
  <si>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</si>
  <si>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</si>
  <si>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</si>
  <si>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</si>
  <si>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</si>
  <si>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</si>
  <si>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</si>
  <si>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</si>
  <si>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</si>
  <si>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</si>
  <si>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</si>
  <si>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</si>
  <si>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</si>
  <si>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</si>
  <si>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</si>
  <si>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</si>
  <si>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</si>
  <si>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</si>
  <si>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</si>
  <si>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</si>
  <si>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</si>
  <si>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</si>
  <si>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</si>
  <si>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</si>
  <si>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</si>
  <si>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</si>
  <si>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</si>
  <si>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</si>
  <si>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</si>
  <si>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</si>
  <si>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</si>
  <si>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</si>
  <si>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</si>
  <si>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</si>
  <si>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</si>
  <si>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</si>
  <si>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</si>
  <si>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</si>
  <si>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</si>
  <si>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</si>
  <si>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</si>
  <si>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</si>
  <si>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</si>
  <si>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</si>
  <si>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</si>
  <si>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</si>
  <si>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</si>
  <si>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</si>
  <si>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</si>
  <si>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</si>
  <si>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</si>
  <si>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</si>
  <si>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</si>
  <si>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</si>
  <si>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</si>
  <si>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</si>
  <si>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</si>
  <si>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</si>
  <si>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</si>
  <si>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</si>
  <si>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</si>
  <si>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</si>
  <si>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</si>
  <si>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</si>
  <si>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</si>
  <si>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</si>
  <si>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</si>
  <si>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</si>
  <si>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</si>
  <si>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</si>
  <si>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</si>
  <si>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</si>
  <si>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</si>
  <si>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</si>
  <si>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</si>
  <si>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</si>
  <si>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</si>
  <si>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</si>
  <si>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</si>
  <si>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</si>
  <si>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</si>
  <si>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</si>
  <si>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</si>
  <si>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</si>
  <si>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</si>
  <si>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</si>
  <si>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</si>
  <si>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</si>
  <si>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</si>
  <si>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</si>
  <si>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</si>
  <si>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</si>
  <si>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</si>
  <si>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</si>
  <si>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</si>
  <si>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</si>
  <si>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</si>
  <si>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</si>
  <si>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</si>
  <si>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</si>
  <si>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</si>
  <si>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</si>
  <si>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</si>
  <si>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</si>
  <si>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</si>
  <si>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</si>
  <si>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</si>
  <si>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</si>
  <si>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</si>
  <si>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</si>
  <si>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</si>
  <si>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</si>
  <si>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</si>
  <si>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</si>
  <si>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</si>
  <si>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</si>
  <si>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</si>
  <si>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</si>
  <si>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</si>
  <si>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</si>
  <si>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</si>
  <si>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</si>
  <si>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</si>
  <si>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</si>
  <si>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</si>
  <si>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</si>
  <si>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</si>
  <si>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</si>
  <si>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</si>
  <si>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</si>
  <si>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</si>
  <si>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</si>
  <si>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</si>
  <si>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</si>
  <si>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</si>
  <si>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</si>
  <si>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</si>
  <si>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</si>
  <si>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</si>
  <si>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</si>
  <si>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</si>
  <si>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</si>
  <si>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</si>
  <si>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</si>
  <si>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</si>
  <si>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</si>
  <si>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</si>
  <si>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</si>
  <si>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</si>
  <si>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</si>
  <si>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</si>
  <si>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</si>
  <si>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</si>
  <si>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</si>
  <si>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</si>
  <si>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</si>
  <si>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</si>
  <si>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</si>
  <si>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</si>
  <si>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</si>
  <si>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</si>
  <si>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</si>
  <si>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</si>
  <si>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</si>
  <si>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</si>
  <si>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</si>
  <si>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</si>
  <si>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</si>
  <si>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</si>
  <si>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</si>
  <si>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</si>
  <si>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</si>
  <si>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</si>
  <si>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</si>
  <si>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</si>
  <si>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</si>
  <si>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</si>
  <si>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</si>
  <si>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</si>
  <si>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</si>
  <si>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</si>
  <si>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</si>
  <si>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</si>
  <si>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</si>
  <si>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</si>
  <si>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</si>
  <si>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</si>
  <si>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</si>
  <si>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</si>
  <si>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</si>
  <si>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</si>
  <si>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</si>
  <si>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</si>
  <si>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</si>
  <si>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</si>
  <si>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</si>
  <si>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</si>
  <si>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</si>
  <si>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</si>
  <si>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</si>
  <si>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</si>
  <si>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</si>
  <si>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</si>
  <si>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</si>
  <si>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</si>
  <si>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</si>
  <si>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</si>
  <si>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</si>
  <si>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</si>
  <si>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</si>
  <si>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</si>
  <si>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</si>
  <si>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</si>
  <si>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</si>
  <si>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</si>
  <si>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</si>
  <si>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</si>
  <si>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</si>
  <si>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</si>
  <si>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</si>
  <si>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</si>
  <si>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</si>
  <si>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</si>
  <si>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</si>
  <si>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</si>
  <si>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</si>
  <si>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</si>
  <si>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</si>
  <si>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</si>
  <si>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</si>
  <si>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</si>
  <si>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</si>
  <si>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</si>
  <si>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</si>
  <si>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</si>
  <si>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</si>
  <si>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</si>
  <si>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</si>
  <si>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</si>
  <si>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</si>
  <si>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</si>
  <si>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</si>
  <si>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</si>
  <si>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</si>
  <si>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</si>
  <si>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</si>
  <si>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</si>
  <si>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</si>
  <si>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</si>
  <si>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</si>
  <si>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</si>
  <si>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</si>
  <si>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</si>
  <si>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</si>
  <si>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</si>
  <si>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</si>
  <si>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</si>
  <si>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</si>
  <si>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</si>
  <si>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</si>
  <si>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</si>
  <si>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</si>
  <si>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</si>
  <si>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</si>
  <si>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</si>
  <si>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</si>
  <si>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</si>
  <si>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</si>
  <si>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</si>
  <si>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</si>
  <si>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</si>
  <si>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</si>
  <si>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</si>
  <si>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</si>
  <si>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</si>
  <si>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</si>
  <si>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</si>
  <si>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</si>
  <si>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</si>
  <si>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</si>
  <si>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</si>
  <si>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</si>
  <si>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</si>
  <si>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</si>
  <si>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</si>
  <si>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</si>
  <si>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</si>
  <si>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</si>
  <si>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</si>
  <si>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</si>
  <si>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</si>
  <si>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</si>
  <si>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</si>
  <si>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</si>
  <si>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</si>
  <si>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</si>
  <si>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</si>
  <si>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</si>
  <si>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</si>
  <si>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</si>
  <si>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</si>
  <si>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</si>
  <si>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</si>
  <si>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</si>
  <si>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</si>
  <si>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</si>
  <si>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</si>
  <si>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</si>
  <si>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</si>
  <si>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</si>
  <si>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</si>
  <si>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</si>
  <si>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</si>
  <si>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</si>
  <si>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</si>
  <si>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</si>
  <si>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</si>
  <si>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</si>
  <si>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</si>
  <si>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</si>
  <si>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</si>
  <si>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</si>
  <si>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</si>
  <si>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</si>
  <si>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</si>
  <si>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</si>
  <si>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</si>
  <si>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</si>
  <si>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</si>
  <si>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</si>
  <si>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</si>
  <si>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</si>
  <si>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</si>
  <si>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</si>
  <si>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</si>
  <si>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</si>
  <si>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</si>
  <si>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</si>
  <si>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</si>
  <si>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</si>
  <si>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</si>
  <si>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</si>
  <si>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</si>
  <si>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</si>
  <si>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</si>
  <si>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</si>
  <si>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</si>
  <si>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</si>
  <si>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</si>
  <si>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</si>
  <si>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</si>
  <si>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</si>
  <si>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</si>
  <si>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</si>
  <si>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</si>
  <si>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</si>
  <si>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</si>
  <si>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</si>
  <si>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</si>
  <si>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</si>
  <si>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</si>
  <si>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</si>
  <si>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</si>
  <si>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</si>
  <si>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</si>
  <si>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</si>
  <si>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</si>
  <si>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</si>
  <si>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</si>
  <si>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</si>
  <si>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</si>
  <si>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</si>
  <si>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</si>
  <si>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</si>
  <si>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</si>
  <si>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</si>
  <si>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</si>
  <si>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</si>
  <si>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</si>
  <si>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</si>
  <si>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</si>
  <si>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</si>
  <si>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</si>
  <si>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</si>
  <si>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</si>
  <si>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</si>
  <si>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</si>
  <si>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</si>
  <si>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</si>
  <si>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</si>
  <si>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</si>
  <si>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</si>
  <si>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</si>
  <si>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</si>
  <si>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</si>
  <si>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</si>
  <si>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</si>
  <si>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</si>
  <si>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</si>
  <si>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</si>
  <si>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</si>
  <si>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</si>
  <si>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</si>
  <si>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</si>
  <si>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</si>
  <si>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</si>
  <si>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</si>
  <si>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</si>
  <si>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</si>
  <si>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</si>
  <si>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</si>
  <si>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</si>
  <si>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</si>
  <si>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</si>
  <si>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</si>
  <si>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</si>
  <si>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</si>
  <si>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</si>
  <si>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</si>
  <si>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</si>
  <si>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</si>
  <si>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</si>
  <si>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</si>
  <si>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</si>
  <si>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</si>
  <si>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</si>
  <si>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</si>
  <si>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</si>
  <si>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</si>
  <si>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</si>
  <si>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</si>
  <si>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</si>
  <si>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</si>
  <si>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</si>
  <si>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</si>
  <si>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</si>
  <si>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</si>
  <si>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</si>
  <si>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</si>
  <si>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</si>
  <si>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</si>
  <si>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</si>
  <si>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</si>
  <si>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</si>
  <si>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</si>
  <si>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</si>
  <si>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</si>
  <si>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</si>
  <si>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</si>
  <si>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</si>
  <si>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</si>
  <si>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</si>
  <si>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</si>
  <si>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</si>
  <si>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</si>
  <si>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</si>
  <si>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</si>
  <si>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</si>
  <si>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</si>
  <si>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</si>
  <si>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</si>
  <si>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</si>
  <si>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</si>
  <si>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</si>
  <si>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</si>
  <si>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</si>
  <si>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</si>
  <si>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</si>
  <si>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</si>
  <si>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</si>
  <si>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</si>
  <si>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</si>
  <si>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</si>
  <si>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</si>
  <si>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</si>
  <si>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</si>
  <si>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</si>
  <si>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</si>
  <si>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</si>
  <si>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</si>
  <si>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</si>
  <si>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</si>
  <si>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</si>
  <si>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</si>
  <si>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</si>
  <si>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</si>
  <si>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</si>
  <si>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</si>
  <si>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</si>
  <si>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</si>
  <si>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</si>
  <si>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</si>
  <si>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</si>
  <si>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</si>
  <si>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</si>
  <si>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</si>
  <si>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</si>
  <si>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</si>
  <si>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</si>
  <si>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</si>
  <si>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</si>
  <si>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</si>
  <si>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</si>
  <si>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</si>
  <si>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</si>
  <si>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</si>
  <si>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</si>
  <si>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</si>
  <si>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</si>
  <si>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</si>
  <si>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</si>
  <si>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</si>
  <si>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</si>
  <si>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</si>
  <si>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</si>
  <si>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</si>
  <si>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</si>
  <si>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</si>
  <si>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</si>
  <si>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</si>
  <si>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</si>
  <si>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</si>
  <si>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</si>
  <si>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</si>
  <si>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</si>
  <si>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</si>
  <si>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</si>
  <si>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</si>
  <si>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</si>
  <si>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</si>
  <si>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</si>
  <si>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</si>
  <si>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</si>
  <si>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</si>
  <si>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</si>
  <si>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</si>
  <si>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</si>
  <si>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</si>
  <si>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</si>
  <si>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</si>
  <si>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</si>
  <si>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</si>
  <si>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</si>
  <si>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</si>
  <si>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</si>
  <si>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</si>
  <si>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</si>
  <si>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</si>
  <si>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</si>
  <si>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</si>
  <si>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</si>
  <si>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</si>
  <si>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</si>
  <si>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</si>
  <si>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</si>
  <si>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</si>
  <si>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</si>
  <si>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</si>
  <si>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</si>
  <si>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</si>
  <si>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</si>
  <si>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</si>
  <si>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</si>
  <si>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</si>
  <si>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</si>
  <si>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</si>
  <si>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</si>
  <si>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</si>
  <si>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</si>
  <si>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</si>
  <si>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</si>
  <si>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</si>
  <si>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</si>
  <si>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</si>
  <si>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</si>
  <si>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</si>
  <si>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</si>
  <si>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</si>
  <si>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</si>
  <si>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</si>
  <si>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</si>
  <si>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</si>
  <si>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</si>
  <si>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</si>
  <si>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</si>
  <si>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</si>
  <si>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</si>
  <si>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</si>
  <si>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</si>
  <si>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</si>
  <si>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</si>
  <si>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</si>
  <si>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</si>
  <si>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</si>
  <si>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</si>
  <si>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</si>
  <si>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</si>
  <si>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</si>
  <si>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</si>
  <si>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</si>
  <si>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</si>
  <si>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</si>
  <si>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</si>
  <si>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</si>
  <si>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</si>
  <si>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</si>
  <si>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</si>
  <si>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</si>
  <si>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</si>
  <si>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</si>
  <si>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</si>
  <si>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</si>
  <si>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</si>
  <si>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</si>
  <si>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</si>
  <si>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</si>
  <si>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</si>
  <si>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</si>
  <si>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</si>
  <si>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</si>
  <si>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</si>
  <si>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</si>
  <si>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</si>
  <si>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</si>
  <si>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</si>
  <si>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</si>
  <si>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</si>
  <si>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</si>
  <si>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</si>
  <si>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</si>
  <si>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</si>
  <si>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</si>
  <si>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</si>
  <si>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</si>
  <si>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</si>
  <si>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</si>
  <si>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</si>
  <si>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</si>
  <si>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</si>
  <si>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</si>
  <si>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</si>
  <si>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</si>
  <si>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</si>
  <si>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</si>
  <si>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</si>
  <si>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</si>
  <si>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</si>
  <si>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</si>
  <si>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</si>
  <si>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</si>
  <si>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</si>
  <si>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</si>
  <si>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</si>
  <si>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</si>
  <si>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</si>
  <si>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</si>
  <si>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</si>
  <si>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</si>
  <si>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</si>
  <si>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</si>
  <si>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</si>
  <si>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</si>
  <si>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</si>
  <si>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</si>
  <si>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</si>
  <si>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</si>
  <si>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</si>
  <si>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</si>
  <si>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</si>
  <si>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</si>
  <si>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</si>
  <si>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</si>
  <si>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</si>
  <si>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</si>
  <si>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</si>
  <si>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</si>
  <si>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</si>
  <si>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</si>
  <si>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</si>
  <si>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</si>
  <si>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</si>
  <si>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</si>
  <si>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</si>
  <si>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</si>
  <si>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</si>
  <si>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</si>
  <si>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</si>
  <si>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</si>
  <si>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</si>
  <si>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</si>
  <si>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</si>
  <si>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</si>
  <si>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</si>
  <si>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</si>
  <si>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</si>
  <si>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</si>
  <si>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</si>
  <si>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</si>
  <si>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</si>
  <si>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</si>
  <si>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</si>
  <si>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</si>
  <si>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</si>
  <si>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</si>
  <si>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</si>
  <si>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</si>
  <si>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</si>
  <si>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</si>
  <si>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</si>
  <si>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</si>
  <si>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</si>
  <si>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</si>
  <si>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</si>
  <si>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</si>
  <si>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</si>
  <si>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</si>
  <si>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</si>
  <si>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</si>
  <si>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</si>
  <si>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</si>
  <si>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</si>
  <si>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</si>
  <si>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</si>
  <si>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</si>
  <si>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</si>
  <si>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</si>
  <si>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</si>
  <si>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</si>
  <si>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</si>
  <si>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</si>
  <si>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</si>
  <si>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</si>
  <si>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</si>
  <si>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</si>
  <si>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</si>
  <si>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</si>
  <si>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</si>
  <si>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</si>
  <si>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</si>
  <si>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</si>
  <si>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</si>
  <si>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</si>
  <si>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</si>
  <si>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</si>
  <si>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</si>
  <si>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</si>
  <si>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</si>
  <si>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</si>
  <si>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</si>
  <si>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</si>
  <si>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</si>
  <si>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</si>
  <si>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</si>
  <si>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</si>
  <si>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</si>
  <si>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</si>
  <si>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</si>
  <si>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</si>
  <si>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</si>
  <si>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</si>
  <si>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</si>
  <si>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</si>
  <si>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</si>
  <si>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</si>
  <si>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</si>
  <si>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</si>
  <si>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</si>
  <si>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</si>
  <si>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</si>
  <si>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</si>
  <si>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</si>
  <si>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</si>
  <si>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</si>
  <si>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</si>
  <si>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</si>
  <si>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</si>
  <si>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</si>
  <si>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</si>
  <si>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</si>
  <si>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</si>
  <si>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</si>
  <si>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</si>
  <si>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</si>
  <si>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</si>
  <si>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</si>
  <si>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</si>
  <si>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</si>
  <si>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</si>
  <si>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</si>
  <si>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</si>
  <si>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</si>
  <si>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</si>
  <si>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</si>
  <si>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</si>
  <si>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</si>
  <si>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</si>
  <si>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</si>
  <si>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</si>
  <si>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</si>
  <si>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</si>
  <si>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</si>
  <si>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</si>
  <si>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</si>
  <si>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</si>
  <si>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</si>
  <si>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</si>
  <si>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</si>
  <si>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</si>
  <si>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</si>
  <si>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</si>
  <si>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</si>
  <si>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</si>
  <si>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</si>
  <si>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</si>
  <si>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</si>
  <si>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</si>
  <si>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</si>
  <si>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</si>
  <si>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</si>
  <si>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</si>
  <si>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</si>
  <si>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</si>
  <si>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</si>
  <si>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</si>
  <si>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</si>
  <si>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</si>
  <si>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</si>
  <si>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</si>
  <si>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</si>
  <si>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</si>
  <si>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</si>
  <si>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</si>
  <si>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</si>
  <si>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</si>
  <si>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</si>
  <si>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</si>
  <si>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</si>
  <si>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</si>
  <si>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</si>
  <si>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</si>
  <si>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</si>
  <si>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</si>
  <si>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</si>
  <si>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</si>
  <si>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</si>
  <si>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</si>
  <si>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</si>
  <si>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</si>
  <si>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</si>
  <si>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</si>
  <si>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</si>
  <si>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</si>
  <si>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</si>
  <si>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</si>
  <si>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</si>
  <si>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</si>
  <si>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</si>
  <si>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</si>
  <si>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</si>
  <si>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</si>
  <si>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</si>
  <si>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</si>
  <si>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</si>
  <si>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</si>
  <si>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</si>
  <si>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</si>
  <si>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</si>
  <si>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</si>
  <si>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</si>
  <si>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</si>
  <si>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</si>
  <si>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</si>
  <si>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</si>
  <si>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</si>
  <si>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</si>
  <si>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</si>
  <si>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</si>
  <si>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</si>
  <si>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</si>
  <si>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</si>
  <si>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</si>
  <si>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</si>
  <si>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</si>
  <si>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</si>
  <si>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</si>
  <si>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</si>
  <si>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</si>
  <si>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</si>
  <si>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</si>
  <si>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</si>
  <si>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</si>
  <si>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</si>
  <si>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</si>
  <si>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</si>
  <si>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</si>
  <si>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</si>
  <si>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</si>
  <si>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</si>
  <si>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</si>
  <si>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</si>
  <si>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</si>
  <si>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</si>
  <si>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</si>
  <si>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</si>
  <si>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</si>
  <si>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</si>
  <si>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</si>
  <si>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</si>
  <si>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</si>
  <si>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</si>
  <si>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</si>
  <si>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</si>
  <si>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</si>
  <si>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</si>
  <si>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</si>
  <si>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</si>
  <si>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</si>
  <si>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</si>
  <si>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</si>
  <si>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</si>
  <si>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</si>
  <si>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</si>
  <si>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</si>
  <si>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</si>
  <si>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</si>
  <si>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</si>
  <si>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</si>
  <si>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</si>
  <si>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</si>
  <si>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</si>
  <si>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</si>
  <si>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</si>
  <si>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</si>
  <si>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</si>
  <si>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</si>
  <si>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</si>
  <si>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</si>
  <si>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</si>
  <si>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</si>
  <si>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</si>
  <si>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</si>
  <si>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</si>
  <si>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</si>
  <si>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</si>
  <si>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</si>
  <si>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</si>
  <si>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</si>
  <si>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</si>
  <si>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</si>
  <si>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</si>
  <si>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</si>
  <si>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</si>
  <si>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</si>
  <si>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</si>
  <si>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</si>
  <si>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</si>
  <si>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</si>
  <si>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</si>
  <si>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</si>
  <si>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</si>
  <si>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</si>
  <si>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</si>
  <si>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</si>
  <si>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</si>
  <si>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</si>
  <si>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</si>
  <si>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</si>
  <si>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</si>
  <si>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</si>
  <si>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</si>
  <si>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</si>
  <si>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</si>
  <si>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</si>
  <si>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</si>
  <si>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</si>
  <si>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</si>
  <si>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</si>
  <si>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</si>
  <si>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</si>
  <si>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</si>
  <si>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</si>
  <si>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</si>
  <si>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</si>
  <si>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</si>
  <si>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</si>
  <si>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</si>
  <si>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</si>
  <si>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</si>
  <si>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</si>
  <si>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</si>
  <si>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</si>
  <si>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</si>
  <si>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</si>
  <si>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</si>
  <si>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</si>
  <si>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</si>
  <si>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</si>
  <si>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</si>
  <si>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</si>
  <si>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</si>
  <si>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</si>
  <si>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</si>
  <si>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</si>
  <si>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</si>
  <si>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</si>
  <si>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</si>
  <si>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</si>
  <si>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</si>
  <si>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</si>
  <si>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</si>
  <si>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</si>
  <si>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</si>
  <si>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</si>
  <si>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</si>
  <si>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</si>
  <si>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</si>
  <si>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</si>
  <si>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</si>
  <si>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</si>
  <si>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</si>
  <si>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</si>
  <si>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</si>
  <si>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</si>
  <si>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</si>
  <si>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</si>
  <si>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</si>
  <si>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</si>
  <si>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</si>
  <si>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</si>
  <si>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</si>
  <si>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</si>
  <si>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</si>
  <si>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</si>
  <si>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</si>
  <si>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</si>
  <si>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</si>
  <si>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</si>
  <si>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</si>
  <si>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</si>
  <si>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</si>
  <si>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</si>
  <si>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</si>
  <si>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</si>
  <si>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</si>
  <si>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</si>
  <si>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</si>
  <si>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</si>
  <si>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</si>
  <si>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</si>
  <si>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</si>
  <si>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</si>
  <si>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</si>
  <si>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</si>
  <si>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</si>
  <si>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</si>
  <si>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</si>
  <si>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</si>
  <si>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</si>
  <si>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</si>
  <si>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</si>
  <si>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</si>
  <si>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</si>
  <si>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</si>
  <si>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</si>
  <si>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</si>
  <si>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</si>
  <si>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</si>
  <si>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</si>
  <si>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</si>
  <si>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</si>
  <si>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</si>
  <si>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</si>
  <si>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</si>
  <si>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</si>
  <si>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</si>
  <si>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</si>
  <si>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</si>
  <si>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</si>
  <si>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</si>
  <si>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</si>
  <si>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</si>
  <si>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</si>
  <si>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</si>
  <si>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</si>
  <si>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</si>
  <si>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</si>
  <si>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</si>
  <si>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</si>
  <si>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</si>
  <si>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</si>
  <si>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</si>
  <si>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</si>
  <si>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</si>
  <si>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</si>
  <si>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</si>
  <si>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</si>
  <si>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</si>
  <si>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</si>
  <si>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</si>
  <si>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</si>
  <si>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</si>
  <si>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</si>
  <si>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</si>
  <si>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</si>
  <si>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</si>
  <si>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</si>
  <si>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</si>
  <si>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</si>
  <si>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</si>
  <si>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</si>
  <si>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</si>
  <si>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</si>
  <si>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</si>
  <si>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</si>
  <si>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</si>
  <si>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</si>
  <si>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</si>
  <si>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</si>
  <si>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</si>
  <si>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</si>
  <si>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</si>
  <si>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</si>
  <si>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</si>
  <si>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</si>
  <si>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</si>
  <si>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</si>
  <si>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</si>
  <si>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</si>
  <si>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</si>
  <si>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</si>
  <si>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</si>
  <si>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</si>
  <si>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</si>
  <si>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</si>
  <si>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</si>
  <si>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</si>
  <si>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</si>
  <si>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</si>
  <si>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</si>
  <si>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</si>
  <si>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</si>
  <si>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</si>
  <si>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</si>
  <si>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</si>
  <si>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</si>
  <si>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</si>
  <si>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</si>
  <si>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</si>
  <si>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</si>
  <si>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</si>
  <si>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</si>
  <si>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</si>
  <si>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</si>
  <si>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</si>
  <si>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</si>
  <si>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</si>
  <si>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</si>
  <si>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</si>
  <si>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</si>
  <si>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</si>
  <si>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</si>
  <si>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</si>
  <si>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</si>
  <si>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</si>
  <si>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</si>
  <si>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</si>
  <si>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</si>
  <si>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</si>
  <si>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</si>
  <si>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</si>
  <si>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</si>
  <si>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</si>
  <si>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</si>
  <si>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</si>
  <si>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</si>
  <si>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</si>
  <si>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</si>
  <si>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</si>
  <si>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</si>
  <si>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</si>
  <si>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</si>
  <si>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</si>
  <si>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</si>
  <si>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</si>
  <si>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</si>
  <si>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</si>
  <si>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</si>
  <si>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</si>
  <si>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</si>
  <si>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</si>
  <si>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</si>
  <si>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</si>
  <si>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</si>
  <si>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</si>
  <si>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</si>
  <si>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</si>
  <si>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</si>
  <si>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</si>
  <si>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</si>
  <si>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</si>
  <si>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</si>
  <si>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</si>
  <si>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</si>
  <si>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</si>
  <si>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</si>
  <si>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</si>
  <si>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</si>
  <si>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</si>
  <si>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</si>
  <si>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</si>
  <si>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</si>
  <si>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</si>
  <si>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</si>
  <si>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</si>
  <si>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</si>
  <si>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</si>
  <si>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</si>
  <si>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</si>
  <si>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</si>
  <si>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</si>
  <si>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</si>
  <si>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</si>
  <si>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</si>
  <si>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</si>
  <si>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</si>
  <si>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</si>
  <si>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</si>
  <si>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</si>
  <si>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</si>
  <si>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</si>
  <si>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</si>
  <si>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</si>
  <si>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</si>
  <si>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</si>
  <si>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</si>
  <si>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</si>
  <si>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</si>
  <si>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</si>
  <si>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</si>
  <si>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</si>
  <si>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</si>
  <si>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</si>
  <si>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</si>
  <si>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</si>
  <si>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</si>
  <si>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</si>
  <si>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</si>
  <si>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</si>
  <si>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</si>
  <si>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</si>
  <si>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</si>
  <si>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</si>
  <si>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</si>
  <si>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</si>
  <si>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</si>
  <si>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</si>
  <si>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</si>
  <si>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</si>
  <si>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</si>
  <si>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</si>
  <si>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</si>
  <si>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</si>
  <si>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</si>
  <si>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</si>
  <si>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</si>
  <si>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</si>
  <si>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</si>
  <si>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</si>
  <si>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</si>
  <si>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</si>
  <si>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</si>
  <si>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</si>
  <si>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</si>
  <si>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</si>
  <si>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</si>
  <si>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</si>
  <si>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</si>
  <si>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</si>
  <si>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</si>
  <si>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</si>
  <si>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</si>
  <si>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</si>
  <si>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</si>
  <si>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</si>
  <si>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</si>
  <si>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</si>
  <si>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</si>
  <si>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</si>
  <si>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</si>
  <si>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</si>
  <si>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</si>
  <si>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</si>
  <si>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</si>
  <si>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</si>
  <si>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</si>
  <si>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</si>
  <si>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</si>
  <si>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</si>
  <si>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</si>
  <si>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</si>
  <si>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</si>
  <si>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</si>
  <si>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</si>
  <si>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</si>
  <si>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</si>
  <si>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</si>
  <si>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</si>
  <si>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</si>
  <si>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</si>
  <si>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</si>
  <si>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</si>
  <si>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</si>
  <si>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</si>
  <si>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</si>
  <si>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</si>
  <si>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</si>
  <si>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</si>
  <si>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</si>
  <si>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</si>
  <si>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</si>
  <si>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</si>
  <si>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</si>
  <si>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</si>
  <si>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</si>
  <si>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</si>
  <si>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</si>
  <si>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</si>
  <si>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</si>
  <si>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</si>
  <si>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</si>
  <si>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</si>
  <si>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</si>
  <si>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</si>
  <si>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</si>
  <si>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</si>
  <si>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</si>
  <si>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</si>
  <si>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</si>
  <si>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</si>
  <si>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</si>
  <si>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</si>
  <si>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</si>
  <si>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</si>
  <si>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</si>
  <si>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</si>
  <si>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</si>
  <si>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</si>
  <si>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</si>
  <si>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</si>
  <si>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</si>
  <si>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</si>
  <si>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</si>
  <si>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</si>
  <si>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</si>
  <si>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</si>
  <si>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</si>
  <si>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</si>
  <si>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</si>
  <si>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</si>
  <si>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</si>
  <si>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</si>
  <si>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</si>
  <si>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</si>
  <si>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</si>
  <si>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</si>
  <si>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</si>
  <si>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</si>
  <si>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</si>
  <si>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</si>
  <si>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</si>
  <si>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</si>
  <si>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</si>
  <si>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</si>
  <si>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</si>
  <si>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</si>
  <si>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</si>
  <si>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</si>
  <si>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</si>
  <si>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</si>
  <si>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</si>
  <si>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</si>
  <si>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</si>
  <si>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</si>
  <si>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</si>
  <si>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</si>
  <si>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</si>
  <si>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</si>
  <si>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</si>
  <si>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</si>
  <si>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</si>
  <si>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</si>
  <si>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</si>
  <si>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</si>
  <si>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</si>
  <si>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</si>
  <si>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</si>
  <si>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</si>
  <si>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</si>
  <si>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</si>
  <si>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</si>
  <si>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</si>
  <si>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</si>
  <si>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</si>
  <si>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</si>
  <si>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</si>
  <si>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</si>
  <si>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</si>
  <si>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</si>
  <si>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</si>
  <si>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</si>
  <si>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</si>
  <si>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</si>
  <si>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</si>
  <si>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</si>
  <si>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</si>
  <si>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</si>
  <si>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</si>
  <si>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</si>
  <si>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</si>
  <si>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</si>
  <si>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</si>
  <si>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</si>
  <si>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</si>
  <si>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</si>
  <si>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</si>
  <si>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</si>
  <si>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</si>
  <si>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</si>
  <si>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</si>
  <si>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</si>
  <si>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</si>
  <si>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</si>
  <si>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</si>
  <si>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</si>
  <si>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</si>
  <si>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</si>
  <si>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</si>
  <si>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</si>
  <si>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</si>
  <si>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</si>
  <si>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</si>
  <si>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</si>
  <si>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</si>
  <si>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</si>
  <si>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</si>
  <si>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</si>
  <si>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</si>
  <si>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</si>
  <si>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</si>
  <si>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</si>
  <si>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</si>
  <si>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</si>
  <si>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</si>
  <si>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</si>
  <si>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</si>
  <si>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</si>
  <si>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</si>
  <si>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</si>
  <si>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</si>
  <si>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</si>
  <si>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</si>
  <si>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</si>
  <si>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</si>
  <si>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</si>
  <si>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</si>
  <si>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</si>
  <si>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</si>
  <si>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</si>
  <si>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</si>
  <si>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</si>
  <si>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</si>
  <si>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</si>
  <si>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</si>
  <si>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</si>
  <si>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</si>
  <si>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</si>
  <si>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</si>
  <si>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</si>
  <si>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</si>
  <si>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</si>
  <si>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</si>
  <si>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</si>
  <si>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</si>
  <si>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</si>
  <si>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</si>
  <si>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</si>
  <si>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</si>
  <si>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</si>
  <si>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</si>
  <si>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</si>
  <si>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</si>
  <si>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</si>
  <si>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</si>
  <si>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</si>
  <si>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</si>
  <si>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</si>
  <si>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</si>
  <si>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</si>
  <si>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</si>
  <si>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</si>
  <si>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</si>
  <si>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</si>
  <si>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</si>
  <si>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</si>
  <si>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</si>
  <si>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</si>
  <si>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</si>
  <si>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</si>
  <si>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</si>
  <si>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</si>
  <si>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</si>
  <si>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</si>
  <si>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</si>
  <si>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</si>
  <si>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</si>
  <si>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</si>
  <si>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</si>
  <si>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</si>
  <si>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</si>
  <si>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</si>
  <si>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</si>
  <si>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</si>
  <si>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</si>
  <si>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</si>
  <si>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</si>
  <si>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</si>
  <si>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</si>
  <si>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</si>
  <si>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</si>
  <si>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</si>
  <si>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</si>
  <si>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</si>
  <si>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</si>
  <si>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</si>
  <si>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</si>
  <si>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</si>
  <si>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</si>
  <si>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</si>
  <si>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</si>
  <si>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</si>
  <si>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</si>
  <si>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</si>
  <si>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</si>
  <si>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</si>
  <si>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</si>
  <si>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</si>
  <si>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</si>
  <si>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</si>
  <si>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</si>
  <si>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</si>
  <si>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</si>
  <si>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</si>
  <si>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</si>
  <si>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</si>
  <si>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</si>
  <si>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</si>
  <si>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</si>
  <si>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</si>
  <si>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</si>
  <si>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</si>
  <si>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</si>
  <si>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</si>
  <si>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</si>
  <si>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</si>
  <si>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</si>
  <si>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</si>
  <si>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</si>
  <si>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</si>
  <si>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</si>
  <si>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</si>
  <si>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</si>
  <si>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</si>
  <si>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</si>
  <si>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</si>
  <si>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</si>
  <si>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</si>
  <si>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</si>
  <si>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</si>
  <si>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</si>
  <si>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</si>
  <si>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</si>
  <si>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</si>
  <si>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</si>
  <si>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</si>
  <si>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</si>
  <si>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</si>
  <si>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</si>
  <si>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</si>
  <si>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</si>
  <si>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</si>
  <si>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</si>
  <si>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</si>
  <si>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</si>
  <si>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</si>
  <si>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</si>
  <si>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</si>
  <si>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</si>
  <si>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</si>
  <si>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</si>
  <si>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</si>
  <si>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</si>
  <si>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</si>
  <si>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</si>
  <si>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</si>
  <si>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</si>
  <si>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</si>
  <si>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</si>
  <si>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</si>
  <si>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</si>
  <si>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</si>
  <si>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</si>
  <si>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</si>
  <si>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</si>
  <si>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</si>
  <si>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</si>
  <si>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</si>
  <si>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</si>
  <si>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</si>
  <si>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</si>
  <si>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</si>
  <si>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</si>
  <si>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</si>
  <si>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</si>
  <si>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</si>
  <si>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</si>
  <si>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</si>
  <si>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</si>
  <si>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</si>
  <si>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</si>
  <si>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</si>
  <si>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</si>
  <si>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</si>
  <si>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</si>
  <si>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</si>
  <si>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</si>
  <si>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</si>
  <si>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</si>
  <si>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</si>
  <si>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</si>
  <si>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</si>
  <si>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</si>
  <si>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</si>
  <si>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</si>
  <si>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</si>
  <si>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</si>
  <si>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</si>
  <si>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</si>
  <si>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</si>
  <si>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</si>
  <si>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</si>
  <si>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</si>
  <si>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</si>
  <si>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</si>
  <si>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</si>
  <si>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</si>
  <si>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</si>
  <si>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</si>
  <si>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</si>
  <si>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</si>
  <si>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</si>
  <si>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</si>
  <si>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</si>
  <si>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</si>
  <si>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</si>
  <si>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</si>
  <si>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</si>
  <si>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</si>
  <si>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</si>
  <si>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</si>
  <si>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</si>
  <si>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</si>
  <si>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</si>
  <si>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</si>
  <si>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</si>
  <si>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</si>
  <si>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</si>
  <si>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</si>
  <si>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</si>
  <si>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</si>
  <si>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</si>
  <si>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</si>
  <si>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</si>
  <si>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</si>
  <si>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</si>
  <si>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</si>
  <si>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</si>
  <si>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</si>
  <si>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</si>
  <si>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</si>
  <si>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</si>
  <si>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</si>
  <si>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</si>
  <si>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</si>
  <si>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</si>
  <si>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</si>
  <si>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</si>
  <si>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</si>
  <si>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</si>
  <si>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</si>
  <si>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</si>
  <si>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</si>
  <si>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</si>
  <si>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</si>
  <si>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</si>
  <si>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</si>
  <si>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</si>
  <si>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</si>
  <si>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</si>
  <si>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</si>
  <si>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</si>
  <si>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</si>
  <si>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</si>
  <si>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</si>
  <si>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</si>
  <si>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</si>
  <si>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</si>
  <si>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</si>
  <si>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</si>
  <si>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</si>
  <si>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</si>
  <si>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</si>
  <si>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</si>
  <si>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</si>
  <si>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</si>
  <si>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</si>
  <si>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</si>
  <si>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</si>
  <si>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</si>
  <si>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</si>
  <si>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</si>
  <si>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</si>
  <si>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</si>
  <si>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</si>
  <si>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</si>
  <si>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</si>
  <si>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</si>
  <si>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</si>
  <si>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</si>
  <si>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</si>
  <si>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</si>
  <si>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</si>
  <si>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</si>
  <si>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</si>
  <si>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</si>
  <si>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</si>
  <si>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</si>
  <si>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</si>
  <si>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</si>
  <si>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</si>
  <si>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</si>
  <si>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</si>
  <si>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</si>
  <si>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</si>
  <si>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</si>
  <si>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</si>
  <si>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</si>
  <si>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</si>
  <si>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</si>
  <si>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</si>
  <si>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</si>
  <si>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</si>
  <si>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</si>
  <si>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</si>
  <si>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</si>
  <si>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</si>
  <si>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</si>
  <si>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</si>
  <si>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</si>
  <si>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</si>
  <si>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</si>
  <si>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</si>
  <si>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</si>
  <si>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</si>
  <si>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</si>
  <si>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</si>
  <si>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</si>
  <si>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</si>
  <si>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</si>
  <si>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</si>
  <si>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</si>
  <si>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</si>
  <si>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</si>
  <si>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</si>
  <si>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</si>
  <si>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</si>
  <si>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</si>
  <si>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</si>
  <si>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</si>
  <si>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</si>
  <si>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</si>
  <si>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</si>
  <si>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</si>
  <si>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</si>
  <si>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</si>
  <si>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</si>
  <si>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</si>
  <si>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</si>
  <si>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</si>
  <si>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</si>
  <si>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</si>
  <si>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</si>
  <si>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</si>
  <si>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</si>
  <si>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</si>
  <si>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</si>
  <si>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</si>
  <si>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</si>
  <si>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</si>
  <si>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</si>
  <si>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</si>
  <si>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</si>
  <si>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</si>
  <si>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</si>
  <si>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</si>
  <si>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</si>
  <si>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</si>
  <si>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</si>
  <si>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</si>
  <si>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</si>
  <si>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</si>
  <si>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</si>
  <si>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</si>
  <si>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</si>
  <si>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</si>
  <si>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</si>
  <si>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</si>
  <si>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</si>
  <si>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</si>
  <si>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</si>
  <si>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</si>
  <si>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</si>
  <si>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</si>
  <si>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</si>
  <si>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</si>
  <si>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</si>
  <si>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</si>
  <si>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</si>
  <si>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</si>
  <si>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</si>
  <si>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</si>
  <si>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</si>
  <si>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</si>
  <si>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</si>
  <si>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</si>
  <si>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</si>
  <si>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</si>
  <si>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</si>
  <si>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</si>
  <si>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</si>
  <si>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</si>
  <si>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</si>
  <si>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</si>
  <si>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</si>
  <si>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</si>
  <si>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</si>
  <si>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</si>
  <si>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</si>
  <si>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</si>
  <si>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</si>
  <si>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</si>
  <si>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</si>
  <si>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</si>
  <si>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</si>
  <si>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</si>
  <si>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</si>
  <si>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</si>
  <si>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</si>
  <si>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</si>
  <si>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</si>
  <si>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</si>
  <si>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</si>
  <si>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</si>
  <si>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</si>
  <si>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</si>
  <si>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</si>
  <si>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</si>
  <si>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</si>
  <si>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</si>
  <si>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</si>
  <si>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</si>
  <si>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</si>
  <si>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</si>
  <si>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</si>
  <si>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</si>
  <si>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</si>
  <si>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</si>
  <si>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</si>
  <si>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</si>
  <si>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</si>
  <si>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</si>
  <si>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</si>
  <si>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</si>
  <si>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</si>
  <si>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</si>
  <si>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</si>
  <si>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</si>
  <si>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</si>
  <si>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</si>
  <si>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</si>
  <si>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</si>
  <si>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</si>
  <si>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</si>
  <si>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</si>
  <si>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</si>
  <si>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</si>
  <si>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</si>
  <si>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</si>
  <si>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</si>
  <si>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</si>
  <si>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</si>
  <si>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</si>
  <si>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</si>
  <si>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</si>
  <si>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</si>
  <si>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</si>
  <si>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</si>
  <si>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</si>
  <si>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</si>
  <si>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</si>
  <si>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</si>
  <si>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</si>
  <si>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</si>
  <si>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</si>
  <si>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</si>
  <si>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</si>
  <si>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</si>
  <si>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</si>
  <si>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</si>
  <si>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</si>
  <si>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</si>
  <si>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</si>
  <si>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</si>
  <si>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</si>
  <si>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</si>
  <si>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</si>
  <si>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</si>
  <si>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</si>
  <si>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</si>
  <si>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</si>
  <si>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</si>
  <si>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</si>
  <si>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</si>
  <si>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</si>
  <si>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</si>
  <si>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</si>
  <si>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</si>
  <si>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</si>
  <si>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</si>
  <si>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</si>
  <si>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</si>
  <si>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</si>
  <si>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</si>
  <si>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</si>
  <si>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</si>
  <si>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</si>
  <si>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</si>
  <si>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</si>
  <si>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</si>
  <si>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</si>
  <si>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</si>
  <si>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</si>
  <si>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</si>
  <si>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</si>
  <si>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</si>
  <si>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</si>
  <si>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</si>
  <si>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</si>
  <si>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</si>
  <si>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</si>
  <si>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</si>
  <si>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</si>
  <si>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</si>
  <si>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</si>
  <si>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</si>
  <si>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</si>
  <si>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</si>
  <si>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</si>
  <si>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</si>
  <si>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</si>
  <si>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</si>
  <si>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</si>
  <si>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</si>
  <si>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</si>
  <si>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</si>
  <si>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</si>
  <si>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</si>
  <si>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</si>
  <si>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</si>
  <si>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</si>
  <si>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</si>
  <si>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</si>
  <si>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</si>
  <si>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</si>
  <si>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</si>
  <si>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</si>
  <si>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</si>
  <si>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</si>
  <si>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</si>
  <si>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</si>
  <si>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</si>
  <si>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</si>
  <si>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</si>
  <si>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</si>
  <si>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</si>
  <si>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</si>
  <si>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</si>
  <si>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</si>
  <si>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</si>
  <si>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</si>
  <si>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</si>
  <si>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</si>
  <si>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</si>
  <si>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</si>
  <si>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</si>
  <si>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</si>
  <si>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</si>
  <si>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</si>
  <si>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</si>
  <si>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</si>
  <si>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</si>
  <si>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</si>
  <si>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</si>
  <si>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</si>
  <si>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</si>
  <si>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</si>
  <si>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</si>
  <si>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</si>
  <si>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</si>
  <si>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</si>
  <si>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</si>
  <si>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</si>
  <si>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</si>
  <si>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</si>
  <si>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</si>
  <si>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</si>
  <si>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</si>
  <si>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</si>
  <si>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</si>
  <si>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</si>
  <si>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</si>
  <si>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</si>
  <si>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</si>
  <si>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</si>
  <si>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</si>
  <si>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</si>
  <si>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</si>
  <si>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</si>
  <si>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</si>
  <si>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</si>
  <si>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</si>
  <si>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</si>
  <si>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</si>
  <si>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</si>
  <si>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</si>
  <si>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</si>
  <si>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</si>
  <si>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</si>
  <si>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</si>
  <si>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</si>
  <si>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</si>
  <si>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</si>
  <si>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</si>
  <si>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</si>
  <si>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</si>
  <si>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</si>
  <si>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</si>
  <si>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</si>
  <si>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</si>
  <si>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</si>
  <si>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</si>
  <si>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</si>
  <si>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</si>
  <si>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</si>
  <si>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</si>
  <si>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</si>
  <si>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</si>
  <si>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</si>
  <si>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</si>
  <si>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</si>
  <si>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</si>
  <si>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</si>
  <si>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</si>
  <si>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</si>
  <si>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</si>
  <si>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</si>
  <si>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</si>
  <si>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</si>
  <si>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</si>
  <si>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</si>
  <si>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</si>
  <si>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</si>
  <si>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</si>
  <si>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</si>
  <si>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</si>
  <si>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</si>
  <si>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</si>
  <si>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</si>
  <si>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</si>
  <si>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</si>
  <si>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</si>
  <si>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</si>
  <si>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</si>
  <si>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</si>
  <si>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</si>
  <si>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</si>
  <si>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</si>
  <si>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</si>
  <si>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</si>
  <si>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</si>
  <si>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</si>
  <si>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</si>
  <si>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</si>
  <si>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</si>
  <si>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</si>
  <si>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</si>
  <si>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</si>
  <si>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</si>
  <si>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</si>
  <si>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</si>
  <si>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</si>
  <si>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</si>
  <si>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</si>
  <si>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</si>
  <si>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</si>
  <si>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</si>
  <si>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</si>
  <si>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</si>
  <si>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</si>
  <si>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</si>
  <si>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</si>
  <si>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</si>
  <si>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</si>
  <si>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</si>
  <si>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</si>
  <si>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</si>
  <si>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</si>
  <si>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</si>
  <si>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</si>
  <si>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</si>
  <si>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</si>
  <si>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</si>
  <si>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</si>
  <si>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</si>
  <si>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</si>
  <si>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</si>
  <si>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</si>
  <si>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</si>
  <si>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</si>
  <si>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</si>
  <si>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</si>
  <si>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</si>
  <si>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</si>
  <si>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</si>
  <si>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</si>
  <si>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</si>
  <si>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</si>
  <si>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</si>
  <si>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</si>
  <si>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</si>
  <si>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</si>
  <si>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</si>
  <si>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</si>
  <si>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</si>
  <si>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</si>
  <si>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</si>
  <si>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</si>
  <si>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</si>
  <si>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</si>
  <si>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</si>
  <si>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</si>
  <si>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</si>
  <si>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</si>
  <si>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</si>
  <si>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</si>
  <si>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</si>
  <si>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</si>
  <si>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</si>
  <si>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</si>
  <si>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</si>
  <si>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</si>
  <si>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</si>
  <si>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</si>
  <si>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</si>
  <si>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</si>
  <si>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</si>
  <si>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</si>
  <si>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</si>
  <si>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</si>
  <si>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</si>
  <si>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</si>
  <si>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</si>
  <si>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</si>
  <si>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</si>
  <si>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</si>
  <si>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</si>
  <si>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</si>
  <si>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</si>
  <si>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</si>
  <si>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</si>
  <si>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</si>
  <si>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</si>
  <si>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</si>
  <si>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</si>
  <si>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</si>
  <si>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</si>
  <si>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</si>
  <si>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</si>
  <si>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</si>
  <si>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</si>
  <si>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</si>
  <si>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</si>
  <si>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</si>
  <si>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</si>
  <si>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</si>
  <si>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</si>
  <si>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</si>
  <si>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</si>
  <si>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</si>
  <si>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</si>
  <si>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</si>
  <si>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</si>
  <si>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</si>
  <si>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</si>
  <si>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</si>
  <si>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</si>
  <si>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</si>
  <si>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</si>
  <si>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</si>
  <si>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</si>
  <si>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</si>
  <si>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</si>
  <si>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</si>
  <si>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</si>
  <si>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</si>
  <si>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</si>
  <si>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</si>
  <si>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</si>
  <si>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</si>
  <si>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</si>
  <si>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</si>
  <si>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</si>
  <si>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</si>
  <si>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</si>
  <si>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</si>
  <si>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</si>
  <si>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</si>
  <si>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</si>
  <si>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</si>
  <si>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</si>
  <si>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</si>
  <si>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</si>
  <si>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</si>
  <si>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</si>
  <si>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</si>
  <si>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</si>
  <si>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</si>
  <si>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</si>
  <si>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</si>
  <si>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</si>
  <si>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</si>
  <si>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</si>
  <si>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</si>
  <si>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</si>
  <si>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</si>
  <si>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</si>
  <si>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</si>
  <si>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</si>
  <si>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</si>
  <si>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</si>
  <si>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</si>
  <si>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</si>
  <si>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</si>
  <si>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</si>
  <si>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</si>
  <si>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</si>
  <si>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</si>
  <si>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</si>
  <si>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</si>
  <si>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</si>
  <si>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</si>
  <si>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</si>
  <si>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</si>
  <si>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</si>
  <si>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</si>
  <si>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</si>
  <si>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</si>
  <si>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</si>
  <si>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</si>
  <si>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</si>
  <si>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</si>
  <si>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</si>
  <si>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</si>
  <si>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</si>
  <si>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</si>
  <si>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</si>
  <si>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</si>
  <si>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</si>
  <si>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</si>
  <si>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</si>
  <si>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</si>
  <si>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</si>
  <si>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</si>
  <si>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</si>
  <si>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</si>
  <si>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</si>
  <si>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</si>
  <si>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</si>
  <si>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</si>
  <si>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</si>
  <si>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</si>
  <si>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</si>
  <si>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</si>
  <si>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</si>
  <si>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</si>
  <si>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</si>
  <si>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</si>
  <si>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</si>
  <si>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</si>
  <si>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</si>
  <si>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</si>
  <si>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</si>
  <si>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</si>
  <si>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</si>
  <si>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</si>
  <si>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</si>
  <si>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</si>
  <si>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</si>
  <si>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</si>
  <si>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</si>
  <si>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</si>
  <si>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</si>
  <si>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</si>
  <si>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</si>
  <si>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</si>
  <si>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</si>
  <si>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</si>
  <si>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</si>
  <si>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</si>
  <si>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</si>
  <si>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</si>
  <si>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</si>
  <si>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</si>
  <si>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</si>
  <si>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</si>
  <si>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</si>
  <si>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</si>
  <si>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</si>
  <si>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</si>
  <si>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</si>
  <si>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</si>
  <si>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</si>
  <si>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</si>
  <si>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</si>
  <si>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</si>
  <si>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</si>
  <si>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</si>
  <si>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</si>
  <si>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</si>
  <si>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</si>
  <si>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</si>
  <si>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</si>
  <si>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</si>
  <si>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</si>
  <si>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</si>
  <si>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</si>
  <si>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</si>
  <si>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</si>
  <si>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</si>
  <si>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</si>
  <si>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</si>
  <si>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</si>
  <si>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</si>
  <si>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</si>
  <si>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</si>
  <si>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</si>
  <si>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</si>
  <si>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</si>
  <si>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</si>
  <si>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</si>
  <si>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</si>
  <si>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</si>
  <si>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</si>
  <si>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</si>
  <si>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</si>
  <si>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</si>
  <si>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</si>
  <si>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</si>
  <si>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</si>
  <si>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</si>
  <si>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</si>
  <si>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</si>
  <si>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</si>
  <si>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</si>
  <si>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</si>
  <si>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</si>
  <si>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</si>
  <si>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</si>
  <si>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</si>
  <si>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</si>
  <si>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</si>
  <si>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</si>
  <si>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</si>
  <si>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</si>
  <si>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</si>
  <si>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</si>
  <si>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</si>
  <si>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</si>
  <si>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</si>
  <si>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</si>
  <si>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</si>
  <si>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</si>
  <si>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</si>
  <si>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</si>
  <si>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</si>
  <si>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</si>
  <si>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</si>
  <si>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</si>
  <si>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</si>
  <si>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</si>
  <si>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</si>
  <si>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</si>
  <si>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</si>
  <si>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</si>
  <si>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</si>
  <si>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</si>
  <si>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</si>
  <si>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</si>
  <si>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</si>
  <si>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</si>
  <si>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</si>
  <si>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</si>
  <si>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</si>
  <si>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</si>
  <si>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</si>
  <si>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</si>
  <si>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</si>
  <si>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</si>
  <si>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</si>
  <si>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</si>
  <si>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</si>
  <si>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</si>
  <si>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</si>
  <si>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</si>
  <si>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</si>
  <si>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</si>
  <si>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</si>
  <si>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</si>
  <si>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</si>
  <si>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</si>
  <si>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</si>
  <si>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</si>
  <si>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</si>
  <si>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</si>
  <si>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</si>
  <si>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</si>
  <si>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</si>
  <si>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</si>
  <si>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</si>
  <si>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</si>
  <si>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</si>
  <si>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</si>
  <si>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</si>
  <si>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</si>
  <si>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</si>
  <si>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</si>
  <si>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</si>
  <si>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</si>
  <si>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</si>
  <si>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</si>
  <si>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</si>
  <si>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</si>
  <si>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</si>
  <si>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</si>
  <si>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</si>
  <si>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</si>
  <si>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</si>
  <si>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</si>
  <si>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</si>
  <si>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</si>
  <si>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</si>
  <si>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</si>
  <si>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</si>
  <si>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</si>
  <si>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</si>
  <si>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</si>
  <si>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</si>
  <si>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</si>
  <si>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</si>
  <si>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</si>
  <si>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</si>
  <si>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</si>
  <si>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</si>
  <si>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</si>
  <si>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</si>
  <si>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</si>
  <si>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</si>
  <si>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</si>
  <si>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</si>
  <si>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</si>
  <si>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</si>
  <si>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</si>
  <si>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</si>
  <si>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</si>
  <si>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</si>
  <si>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</si>
  <si>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</si>
  <si>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</si>
  <si>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</si>
  <si>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</si>
  <si>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</si>
  <si>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</si>
  <si>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</si>
  <si>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</si>
  <si>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</si>
  <si>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</si>
  <si>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</si>
  <si>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</si>
  <si>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</si>
  <si>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</si>
  <si>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</si>
  <si>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</si>
  <si>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</si>
  <si>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</si>
  <si>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</si>
  <si>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</si>
  <si>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</si>
  <si>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</si>
  <si>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</si>
  <si>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</si>
  <si>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</si>
  <si>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</si>
  <si>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</si>
  <si>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</si>
  <si>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</si>
  <si>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</si>
  <si>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</si>
  <si>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</si>
  <si>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</si>
  <si>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</si>
  <si>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</si>
  <si>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</si>
  <si>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</si>
  <si>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</si>
  <si>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</si>
  <si>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</si>
  <si>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</si>
  <si>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</si>
  <si>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</si>
  <si>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</si>
  <si>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</si>
  <si>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</si>
  <si>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</si>
  <si>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</si>
  <si>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</si>
  <si>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</si>
  <si>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</si>
  <si>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</si>
  <si>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</si>
  <si>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</si>
  <si>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</si>
  <si>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</si>
  <si>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</si>
  <si>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</si>
  <si>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</si>
  <si>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</si>
  <si>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</si>
  <si>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</si>
  <si>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</si>
  <si>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</si>
  <si>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</si>
  <si>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</si>
  <si>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</si>
  <si>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</si>
  <si>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</si>
  <si>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</si>
  <si>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</si>
  <si>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</si>
  <si>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</si>
  <si>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</si>
  <si>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</si>
  <si>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</si>
  <si>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</si>
  <si>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</si>
  <si>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</si>
  <si>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</si>
  <si>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</si>
  <si>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</si>
  <si>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</si>
  <si>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</si>
  <si>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</si>
  <si>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</si>
  <si>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</si>
  <si>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</si>
  <si>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</si>
  <si>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</si>
  <si>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</si>
  <si>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</si>
  <si>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</si>
  <si>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</si>
  <si>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</si>
  <si>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</si>
  <si>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</si>
  <si>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</si>
  <si>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</si>
  <si>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</si>
  <si>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</si>
  <si>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</si>
  <si>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</si>
  <si>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</si>
  <si>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</si>
  <si>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</si>
  <si>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</si>
  <si>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</si>
  <si>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</si>
  <si>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</si>
  <si>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</si>
  <si>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</si>
  <si>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</si>
  <si>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</si>
  <si>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</si>
  <si>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</si>
  <si>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</si>
  <si>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</si>
  <si>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</si>
  <si>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</si>
  <si>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</si>
  <si>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</si>
  <si>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</si>
  <si>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</si>
  <si>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</si>
  <si>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</si>
  <si>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</si>
  <si>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</si>
  <si>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</si>
  <si>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</si>
  <si>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</si>
  <si>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</si>
  <si>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</si>
  <si>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</si>
  <si>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</si>
  <si>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</si>
  <si>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</si>
  <si>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</si>
  <si>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</si>
  <si>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</si>
  <si>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</si>
  <si>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</si>
  <si>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</si>
  <si>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</si>
  <si>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</si>
  <si>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</si>
  <si>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</si>
  <si>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</si>
  <si>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</si>
  <si>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</si>
  <si>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</si>
  <si>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</si>
  <si>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</si>
  <si>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</si>
  <si>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</si>
  <si>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</si>
  <si>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</si>
  <si>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</si>
  <si>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</si>
  <si>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</si>
  <si>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</si>
  <si>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</si>
  <si>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</si>
  <si>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</si>
  <si>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</si>
  <si>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</si>
  <si>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</si>
  <si>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</si>
  <si>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</si>
  <si>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</si>
  <si>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</si>
  <si>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</si>
  <si>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</si>
  <si>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</si>
  <si>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</si>
  <si>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</si>
  <si>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</si>
  <si>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</si>
  <si>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</si>
  <si>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</si>
  <si>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</si>
  <si>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</si>
  <si>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</si>
  <si>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</si>
  <si>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</si>
  <si>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</si>
  <si>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</si>
  <si>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</si>
  <si>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</si>
  <si>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</si>
  <si>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</si>
  <si>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</si>
  <si>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</si>
  <si>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</si>
  <si>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</si>
  <si>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</si>
  <si>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</si>
  <si>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</si>
  <si>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</si>
  <si>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</si>
  <si>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</si>
  <si>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</si>
  <si>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</si>
  <si>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</si>
  <si>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</si>
  <si>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</si>
  <si>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</si>
  <si>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</si>
  <si>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</si>
  <si>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</si>
  <si>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</si>
  <si>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</si>
  <si>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</si>
  <si>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</si>
  <si>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</si>
  <si>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</si>
  <si>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</si>
  <si>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</si>
  <si>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</si>
  <si>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</si>
  <si>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</si>
  <si>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</si>
  <si>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</si>
  <si>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</si>
  <si>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</si>
  <si>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</si>
  <si>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</si>
  <si>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</si>
  <si>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</si>
  <si>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</si>
  <si>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</si>
  <si>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</si>
  <si>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</si>
  <si>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</si>
  <si>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</si>
  <si>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</si>
  <si>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</si>
  <si>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</si>
  <si>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</si>
  <si>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</si>
  <si>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</si>
  <si>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</si>
  <si>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</si>
  <si>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</si>
  <si>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</si>
  <si>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</si>
  <si>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</si>
  <si>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</si>
  <si>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</si>
  <si>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</si>
  <si>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</si>
  <si>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</si>
  <si>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</si>
  <si>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</si>
  <si>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</si>
  <si>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</si>
  <si>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</si>
  <si>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</si>
  <si>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</si>
  <si>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</si>
  <si>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</si>
  <si>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</si>
  <si>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</si>
  <si>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</si>
  <si>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</si>
  <si>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</si>
  <si>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</si>
  <si>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</si>
  <si>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</si>
  <si>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</si>
  <si>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</si>
  <si>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</si>
  <si>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</si>
  <si>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</si>
  <si>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</si>
  <si>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</si>
  <si>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</si>
  <si>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</si>
  <si>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</si>
  <si>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</si>
  <si>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</si>
  <si>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</si>
  <si>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</si>
  <si>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</si>
  <si>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</si>
  <si>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</si>
  <si>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</si>
  <si>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</si>
  <si>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</si>
  <si>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</si>
  <si>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</si>
  <si>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</si>
  <si>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</si>
  <si>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</si>
  <si>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</si>
  <si>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</si>
  <si>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</si>
  <si>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</si>
  <si>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</si>
  <si>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</si>
  <si>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</si>
  <si>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</si>
  <si>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</si>
  <si>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</si>
  <si>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</si>
  <si>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</si>
  <si>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</si>
  <si>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</si>
  <si>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</si>
  <si>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</si>
  <si>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</si>
  <si>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</si>
  <si>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</si>
  <si>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</si>
  <si>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</si>
  <si>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</si>
  <si>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</si>
  <si>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</si>
  <si>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</si>
  <si>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</si>
  <si>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</si>
  <si>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</si>
  <si>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</si>
  <si>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</si>
  <si>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</si>
  <si>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</si>
  <si>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</si>
  <si>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</si>
  <si>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</si>
  <si>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</si>
  <si>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</si>
  <si>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</si>
  <si>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</si>
  <si>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</si>
  <si>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</si>
  <si>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</si>
  <si>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</si>
  <si>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</si>
  <si>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</si>
  <si>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</si>
  <si>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</si>
  <si>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</si>
  <si>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</si>
  <si>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</si>
  <si>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</si>
  <si>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</si>
  <si>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</si>
  <si>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</si>
  <si>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</si>
  <si>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</si>
  <si>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</si>
  <si>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</si>
  <si>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</si>
  <si>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</si>
  <si>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</si>
  <si>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</si>
  <si>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</si>
  <si>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</si>
  <si>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</si>
  <si>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</si>
  <si>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</si>
  <si>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</si>
  <si>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</si>
  <si>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</si>
  <si>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</si>
  <si>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</si>
  <si>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</si>
  <si>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</si>
  <si>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</si>
  <si>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</si>
  <si>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</si>
  <si>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</si>
  <si>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</si>
  <si>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</si>
  <si>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</si>
  <si>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</si>
  <si>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</si>
  <si>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</si>
  <si>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</si>
  <si>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</si>
  <si>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</si>
  <si>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</si>
  <si>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</si>
  <si>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</si>
  <si>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</si>
  <si>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</si>
  <si>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</si>
  <si>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</si>
  <si>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</si>
  <si>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</si>
  <si>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</si>
  <si>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</si>
  <si>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</si>
  <si>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</si>
  <si>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</si>
  <si>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</si>
  <si>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</si>
  <si>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</si>
  <si>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</si>
  <si>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</si>
  <si>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</si>
  <si>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</si>
  <si>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</si>
  <si>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</si>
  <si>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</si>
  <si>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</si>
  <si>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</si>
  <si>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</si>
  <si>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</si>
  <si>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</si>
  <si>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</si>
  <si>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</si>
  <si>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</si>
  <si>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</si>
  <si>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</si>
  <si>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</si>
  <si>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</si>
  <si>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</si>
  <si>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</si>
  <si>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</si>
  <si>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</si>
  <si>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</si>
  <si>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</si>
  <si>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</si>
  <si>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</si>
  <si>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</si>
  <si>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</si>
  <si>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</si>
  <si>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</si>
  <si>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</si>
  <si>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</si>
  <si>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</si>
  <si>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</si>
  <si>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</si>
  <si>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</si>
  <si>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</si>
  <si>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</si>
  <si>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</si>
  <si>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</si>
  <si>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</si>
  <si>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</si>
  <si>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</si>
  <si>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</si>
  <si>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</si>
  <si>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</si>
  <si>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</si>
  <si>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</si>
  <si>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</si>
  <si>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</si>
  <si>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</si>
  <si>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</si>
  <si>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</si>
  <si>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</si>
  <si>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</si>
  <si>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</si>
  <si>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</si>
  <si>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</si>
  <si>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</si>
  <si>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</si>
  <si>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</si>
  <si>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</si>
  <si>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</si>
  <si>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</si>
  <si>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</si>
  <si>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</si>
  <si>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</si>
  <si>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</si>
  <si>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</si>
  <si>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</si>
  <si>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</si>
  <si>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</si>
  <si>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</si>
  <si>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</si>
  <si>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</si>
  <si>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</si>
  <si>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</si>
  <si>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</si>
  <si>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</si>
  <si>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</si>
  <si>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</si>
  <si>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</si>
  <si>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</si>
  <si>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</si>
  <si>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</si>
  <si>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</si>
  <si>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</si>
  <si>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</si>
  <si>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</si>
  <si>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</si>
  <si>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</si>
  <si>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</si>
  <si>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</si>
  <si>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</si>
  <si>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</si>
  <si>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</si>
  <si>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</si>
  <si>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</si>
  <si>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</si>
  <si>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</si>
  <si>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</si>
  <si>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</si>
  <si>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</si>
  <si>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</si>
  <si>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</si>
  <si>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</si>
  <si>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</si>
  <si>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</si>
  <si>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</si>
  <si>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</si>
  <si>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</si>
  <si>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</si>
  <si>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</si>
  <si>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</si>
  <si>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</si>
  <si>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</si>
  <si>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</si>
  <si>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</si>
  <si>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</si>
  <si>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</si>
  <si>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</si>
  <si>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</si>
  <si>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</si>
  <si>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</si>
  <si>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</si>
  <si>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</si>
  <si>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</si>
  <si>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</si>
  <si>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</si>
  <si>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</si>
  <si>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</si>
  <si>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</si>
  <si>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</si>
  <si>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</si>
  <si>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</si>
  <si>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</si>
  <si>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</si>
  <si>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</si>
  <si>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</si>
  <si>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</si>
  <si>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</si>
  <si>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</si>
  <si>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</si>
  <si>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</si>
  <si>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</si>
  <si>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</si>
  <si>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</si>
  <si>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</si>
  <si>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</si>
  <si>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</si>
  <si>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</si>
  <si>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</si>
  <si>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</si>
  <si>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</si>
  <si>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</si>
  <si>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</si>
  <si>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</si>
  <si>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</si>
  <si>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</si>
  <si>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</si>
  <si>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</si>
  <si>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</si>
  <si>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</si>
  <si>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</si>
  <si>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</si>
  <si>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</si>
  <si>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</si>
  <si>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</si>
  <si>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</si>
  <si>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</si>
  <si>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</si>
  <si>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</si>
  <si>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</si>
  <si>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</si>
  <si>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</si>
  <si>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</si>
  <si>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</si>
  <si>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</si>
  <si>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</si>
  <si>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</si>
  <si>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</si>
  <si>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</si>
  <si>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</si>
  <si>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</si>
  <si>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</si>
  <si>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</si>
  <si>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</si>
  <si>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</si>
  <si>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</si>
  <si>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</si>
  <si>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</si>
  <si>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</si>
  <si>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</si>
  <si>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</si>
  <si>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</si>
  <si>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</si>
  <si>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</si>
  <si>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</si>
  <si>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</si>
  <si>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</si>
  <si>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</si>
  <si>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</si>
  <si>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</si>
  <si>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</si>
  <si>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</si>
  <si>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</si>
  <si>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</si>
  <si>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</si>
  <si>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</si>
  <si>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</si>
  <si>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</si>
  <si>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</si>
  <si>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</si>
  <si>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</si>
  <si>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</si>
  <si>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</si>
  <si>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</si>
  <si>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</si>
  <si>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</si>
  <si>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</si>
  <si>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</si>
  <si>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</si>
  <si>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</si>
  <si>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</si>
  <si>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</si>
  <si>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</si>
  <si>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</si>
  <si>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</si>
  <si>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</si>
  <si>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</si>
  <si>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</si>
  <si>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</si>
  <si>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</si>
  <si>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</si>
  <si>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</si>
  <si>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</si>
  <si>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</si>
  <si>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</si>
  <si>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</si>
  <si>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</si>
  <si>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</si>
  <si>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</si>
  <si>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</si>
  <si>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</si>
  <si>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</si>
  <si>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</si>
  <si>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</si>
  <si>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</si>
  <si>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</si>
  <si>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</si>
  <si>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</si>
  <si>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</si>
  <si>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</si>
  <si>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</si>
  <si>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</si>
  <si>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</si>
  <si>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</si>
  <si>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</si>
  <si>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</si>
  <si>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</si>
  <si>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</si>
  <si>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</si>
  <si>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</si>
  <si>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</si>
  <si>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</si>
  <si>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</si>
  <si>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</si>
  <si>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</si>
  <si>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</si>
  <si>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</si>
  <si>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</si>
  <si>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</si>
  <si>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</si>
  <si>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</si>
  <si>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</si>
  <si>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</si>
  <si>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</si>
  <si>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</si>
  <si>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</si>
  <si>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</si>
  <si>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</si>
  <si>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</si>
  <si>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</si>
  <si>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</si>
  <si>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</si>
  <si>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</si>
  <si>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</si>
  <si>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</si>
  <si>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</si>
  <si>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</si>
  <si>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</si>
  <si>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</si>
  <si>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</si>
  <si>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</si>
  <si>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</si>
  <si>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</si>
  <si>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</si>
  <si>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</si>
  <si>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</si>
  <si>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</si>
  <si>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</si>
  <si>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</si>
  <si>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</si>
  <si>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</si>
  <si>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</si>
  <si>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</si>
  <si>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</si>
  <si>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</si>
  <si>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</si>
  <si>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</si>
  <si>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</si>
  <si>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</si>
  <si>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</si>
  <si>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</si>
  <si>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</si>
  <si>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</si>
  <si>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</si>
  <si>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</si>
  <si>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</si>
  <si>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</si>
  <si>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</si>
  <si>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</si>
  <si>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</si>
  <si>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</si>
  <si>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</si>
  <si>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</si>
  <si>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</si>
  <si>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</si>
  <si>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</si>
  <si>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</si>
  <si>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</si>
  <si>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</si>
  <si>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</si>
  <si>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</si>
  <si>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</si>
  <si>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</si>
  <si>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</si>
  <si>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</si>
  <si>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</si>
  <si>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</si>
  <si>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</si>
  <si>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</si>
  <si>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</si>
  <si>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</si>
  <si>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</si>
  <si>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</si>
  <si>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</si>
  <si>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</si>
  <si>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</si>
  <si>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</si>
  <si>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</si>
  <si>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</si>
  <si>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</si>
  <si>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</si>
  <si>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</si>
  <si>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</si>
  <si>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</si>
  <si>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</si>
  <si>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</si>
  <si>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</si>
  <si>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</si>
  <si>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</si>
  <si>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</si>
  <si>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</si>
  <si>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</si>
  <si>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</si>
  <si>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</si>
  <si>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</si>
  <si>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</si>
  <si>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</si>
  <si>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</si>
  <si>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</si>
  <si>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</si>
  <si>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</si>
  <si>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</si>
  <si>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INSTITUT RUĐER BOŠKOVIĆ</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</si>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</sst>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5">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326326704</v>
      </c>
      <c r="D2" s="6">
        <f>'PR-RAS'!E6</f>
        <v>314618995.97000003</v>
      </c>
      <c r="E2" s="6">
        <v>0</v>
      </c>
      <c r="F2" s="6">
        <v>0</v>
      </c>
      <c r="G2" s="7">
        <f t="shared" ref="G2:G264" si="0">(B2/1000)*(C2*1+D2*2)</f>
        <v>955564.69594000012</v>
      </c>
      <c r="H2" s="7">
        <f t="shared" ref="H2:H264" si="1">ABS(C2-ROUND(C2,0))+ABS(D2-ROUND(D2,0))</f>
        <v>2.9999971389770508E-2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82783486</v>
      </c>
      <c r="D46" s="1">
        <f>'PR-RAS'!E50</f>
        <v>100917864.08000001</v>
      </c>
      <c r="E46" s="1">
        <v>0</v>
      </c>
      <c r="F46" s="1">
        <v>0</v>
      </c>
      <c r="G46" s="2">
        <f t="shared" si="0"/>
        <v>12807864.637200002</v>
      </c>
      <c r="H46" s="2">
        <f t="shared" si="1"/>
        <v>8.0000013113021851E-2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76579697</v>
      </c>
      <c r="D50" s="1">
        <f>'PR-RAS'!E54</f>
        <v>46931269.490000002</v>
      </c>
      <c r="E50" s="1">
        <v>0</v>
      </c>
      <c r="F50" s="1">
        <v>0</v>
      </c>
      <c r="G50" s="2">
        <f t="shared" si="0"/>
        <v>8351669.5630200012</v>
      </c>
      <c r="H50" s="2">
        <f t="shared" si="1"/>
        <v>0.49000000208616257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1210863</v>
      </c>
      <c r="D51" s="1">
        <f>'PR-RAS'!E55</f>
        <v>1670705.53</v>
      </c>
      <c r="E51" s="1">
        <v>0</v>
      </c>
      <c r="F51" s="1">
        <v>0</v>
      </c>
      <c r="G51" s="2">
        <f t="shared" si="0"/>
        <v>227613.70300000004</v>
      </c>
      <c r="H51" s="2">
        <f t="shared" si="1"/>
        <v>0.46999999997206032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62171299</v>
      </c>
      <c r="D53" s="1">
        <f>'PR-RAS'!E57</f>
        <v>29322931.079999998</v>
      </c>
      <c r="E53" s="1">
        <v>0</v>
      </c>
      <c r="F53" s="1">
        <v>0</v>
      </c>
      <c r="G53" s="2">
        <f t="shared" si="0"/>
        <v>6282492.3803199995</v>
      </c>
      <c r="H53" s="2">
        <f t="shared" si="1"/>
        <v>7.9999998211860657E-2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13197535</v>
      </c>
      <c r="D54" s="1">
        <f>'PR-RAS'!E58</f>
        <v>15937632.880000001</v>
      </c>
      <c r="E54" s="1">
        <v>0</v>
      </c>
      <c r="F54" s="1">
        <v>0</v>
      </c>
      <c r="G54" s="2">
        <f t="shared" si="0"/>
        <v>2388858.4402800002</v>
      </c>
      <c r="H54" s="2">
        <f t="shared" si="1"/>
        <v>0.11999999918043613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208015</v>
      </c>
      <c r="D64" s="1">
        <f>'PR-RAS'!E68</f>
        <v>772799.71</v>
      </c>
      <c r="E64" s="1">
        <v>0</v>
      </c>
      <c r="F64" s="1">
        <v>0</v>
      </c>
      <c r="G64" s="2">
        <f t="shared" si="0"/>
        <v>110477.70845999999</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208015</v>
      </c>
      <c r="D65" s="1">
        <f>'PR-RAS'!E69</f>
        <v>772799.71</v>
      </c>
      <c r="E65" s="1">
        <v>0</v>
      </c>
      <c r="F65" s="1">
        <v>0</v>
      </c>
      <c r="G65" s="2">
        <f t="shared" si="0"/>
        <v>112231.32287999999</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345153</v>
      </c>
      <c r="D70" s="1">
        <f>'PR-RAS'!E74</f>
        <v>766362.75</v>
      </c>
      <c r="E70" s="1">
        <v>0</v>
      </c>
      <c r="F70" s="1">
        <v>0</v>
      </c>
      <c r="G70" s="2">
        <f t="shared" si="0"/>
        <v>129573.6165</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345153</v>
      </c>
      <c r="D71" s="1">
        <f>'PR-RAS'!E75</f>
        <v>766362.75</v>
      </c>
      <c r="E71" s="1">
        <v>0</v>
      </c>
      <c r="F71" s="1">
        <v>0</v>
      </c>
      <c r="G71" s="2">
        <f t="shared" si="0"/>
        <v>131451.49500000002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5650621</v>
      </c>
      <c r="D73" s="1">
        <f>'PR-RAS'!E77</f>
        <v>52447432.130000003</v>
      </c>
      <c r="E73" s="1">
        <v>0</v>
      </c>
      <c r="F73" s="1">
        <v>0</v>
      </c>
      <c r="G73" s="2">
        <f t="shared" si="0"/>
        <v>7959274.93872</v>
      </c>
      <c r="H73" s="2">
        <f t="shared" si="1"/>
        <v>0.13000000268220901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3306732</v>
      </c>
      <c r="D74" s="1">
        <f>'PR-RAS'!E78</f>
        <v>42180648.289999999</v>
      </c>
      <c r="E74" s="1">
        <v>0</v>
      </c>
      <c r="F74" s="1">
        <v>0</v>
      </c>
      <c r="G74" s="2">
        <f t="shared" si="0"/>
        <v>6399766.0863399999</v>
      </c>
      <c r="H74" s="2">
        <f t="shared" si="1"/>
        <v>0.28999999910593033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545088</v>
      </c>
      <c r="E75" s="1">
        <v>0</v>
      </c>
      <c r="F75" s="1">
        <v>0</v>
      </c>
      <c r="G75" s="2">
        <f t="shared" si="0"/>
        <v>80673.02399999999</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2072893</v>
      </c>
      <c r="D76" s="1">
        <f>'PR-RAS'!E80</f>
        <v>9585310.5600000005</v>
      </c>
      <c r="E76" s="1">
        <v>0</v>
      </c>
      <c r="F76" s="1">
        <v>0</v>
      </c>
      <c r="G76" s="2">
        <f t="shared" si="0"/>
        <v>1593263.5590000001</v>
      </c>
      <c r="H76" s="2">
        <f t="shared" si="1"/>
        <v>0.43999999947845936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270996</v>
      </c>
      <c r="D77" s="1">
        <f>'PR-RAS'!E81</f>
        <v>136385.28</v>
      </c>
      <c r="E77" s="1">
        <v>0</v>
      </c>
      <c r="F77" s="1">
        <v>0</v>
      </c>
      <c r="G77" s="2">
        <f t="shared" si="0"/>
        <v>41326.258560000002</v>
      </c>
      <c r="H77" s="2">
        <f t="shared" si="1"/>
        <v>0.27999999999883585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64761</v>
      </c>
      <c r="D78" s="1">
        <f>'PR-RAS'!E82</f>
        <v>232456.2</v>
      </c>
      <c r="E78" s="1">
        <v>0</v>
      </c>
      <c r="F78" s="1">
        <v>0</v>
      </c>
      <c r="G78" s="2">
        <f t="shared" si="0"/>
        <v>40784.851800000004</v>
      </c>
      <c r="H78" s="2">
        <f t="shared" si="1"/>
        <v>0.20000000001164153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64761</v>
      </c>
      <c r="D79" s="1">
        <f>'PR-RAS'!E83</f>
        <v>232456.2</v>
      </c>
      <c r="E79" s="1">
        <v>0</v>
      </c>
      <c r="F79" s="1">
        <v>0</v>
      </c>
      <c r="G79" s="2">
        <f t="shared" si="0"/>
        <v>41314.525200000004</v>
      </c>
      <c r="H79" s="2">
        <f t="shared" si="1"/>
        <v>0.20000000001164153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10195</v>
      </c>
      <c r="D81" s="1">
        <f>'PR-RAS'!E85</f>
        <v>2217.13</v>
      </c>
      <c r="E81" s="1">
        <v>0</v>
      </c>
      <c r="F81" s="1">
        <v>0</v>
      </c>
      <c r="G81" s="2">
        <f t="shared" si="0"/>
        <v>1170.3407999999999</v>
      </c>
      <c r="H81" s="2">
        <f t="shared" si="1"/>
        <v>0.13000000000010914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54566</v>
      </c>
      <c r="D83" s="1">
        <f>'PR-RAS'!E87</f>
        <v>179257.92</v>
      </c>
      <c r="E83" s="1">
        <v>0</v>
      </c>
      <c r="F83" s="1">
        <v>0</v>
      </c>
      <c r="G83" s="2">
        <f t="shared" si="0"/>
        <v>33872.710880000006</v>
      </c>
      <c r="H83" s="2">
        <f t="shared" si="1"/>
        <v>7.9999999987194315E-2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50981.15</v>
      </c>
      <c r="E84" s="1">
        <v>0</v>
      </c>
      <c r="F84" s="1">
        <v>0</v>
      </c>
      <c r="G84" s="2">
        <f t="shared" si="0"/>
        <v>8462.8708999999999</v>
      </c>
      <c r="H84" s="2">
        <f t="shared" si="1"/>
        <v>0.15000000000145519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40898190</v>
      </c>
      <c r="D102" s="1">
        <f>'PR-RAS'!E106</f>
        <v>49336.59</v>
      </c>
      <c r="E102" s="1">
        <v>0</v>
      </c>
      <c r="F102" s="1">
        <v>0</v>
      </c>
      <c r="G102" s="2">
        <f t="shared" si="0"/>
        <v>4140683.1811800003</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40898190</v>
      </c>
      <c r="D108" s="1">
        <f>'PR-RAS'!E112</f>
        <v>49336.59</v>
      </c>
      <c r="E108" s="1">
        <v>0</v>
      </c>
      <c r="F108" s="1">
        <v>0</v>
      </c>
      <c r="G108" s="2">
        <f t="shared" si="0"/>
        <v>4386664.3602599995</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40898190</v>
      </c>
      <c r="D113" s="1">
        <f>'PR-RAS'!E117</f>
        <v>49336.59</v>
      </c>
      <c r="E113" s="1">
        <v>0</v>
      </c>
      <c r="F113" s="1">
        <v>0</v>
      </c>
      <c r="G113" s="2">
        <f t="shared" si="0"/>
        <v>4591648.6761600003</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34114478</v>
      </c>
      <c r="D120" s="1">
        <f>'PR-RAS'!E124</f>
        <v>33575917.609999999</v>
      </c>
      <c r="E120" s="1">
        <v>0</v>
      </c>
      <c r="F120" s="1">
        <v>0</v>
      </c>
      <c r="G120" s="2">
        <f t="shared" si="0"/>
        <v>12050691.273179999</v>
      </c>
      <c r="H120" s="2">
        <f t="shared" si="1"/>
        <v>0.39000000059604645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27286609</v>
      </c>
      <c r="D121" s="1">
        <f>'PR-RAS'!E125</f>
        <v>27120007.579999998</v>
      </c>
      <c r="E121" s="1">
        <v>0</v>
      </c>
      <c r="F121" s="1">
        <v>0</v>
      </c>
      <c r="G121" s="2">
        <f t="shared" si="0"/>
        <v>9783194.8991999999</v>
      </c>
      <c r="H121" s="2">
        <f t="shared" si="1"/>
        <v>0.42000000178813934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27286609</v>
      </c>
      <c r="D123" s="1">
        <f>'PR-RAS'!E127</f>
        <v>27120007.579999998</v>
      </c>
      <c r="E123" s="1">
        <v>0</v>
      </c>
      <c r="F123" s="1">
        <v>0</v>
      </c>
      <c r="G123" s="2">
        <f t="shared" si="0"/>
        <v>9946248.1475200001</v>
      </c>
      <c r="H123" s="2">
        <f t="shared" si="1"/>
        <v>0.42000000178813934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6827869</v>
      </c>
      <c r="D124" s="1">
        <f>'PR-RAS'!E128</f>
        <v>6455910.0300000003</v>
      </c>
      <c r="E124" s="1">
        <v>0</v>
      </c>
      <c r="F124" s="1">
        <v>0</v>
      </c>
      <c r="G124" s="2">
        <f t="shared" si="0"/>
        <v>2427981.7543800003</v>
      </c>
      <c r="H124" s="2">
        <f t="shared" si="1"/>
        <v>3.0000000260770321E-2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6824992</v>
      </c>
      <c r="D125" s="1">
        <f>'PR-RAS'!E129</f>
        <v>6262710.2000000002</v>
      </c>
      <c r="E125" s="1">
        <v>0</v>
      </c>
      <c r="F125" s="1">
        <v>0</v>
      </c>
      <c r="G125" s="2">
        <f t="shared" si="0"/>
        <v>2399451.1376</v>
      </c>
      <c r="H125" s="2">
        <f t="shared" si="1"/>
        <v>0.20000000018626451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2877</v>
      </c>
      <c r="D126" s="1">
        <f>'PR-RAS'!E130</f>
        <v>193199.83</v>
      </c>
      <c r="E126" s="1">
        <v>0</v>
      </c>
      <c r="F126" s="1">
        <v>0</v>
      </c>
      <c r="G126" s="2">
        <f t="shared" si="0"/>
        <v>48659.582499999997</v>
      </c>
      <c r="H126" s="2">
        <f t="shared" si="1"/>
        <v>0.17000000001280569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168433840</v>
      </c>
      <c r="D129" s="1">
        <f>'PR-RAS'!E133</f>
        <v>179821855.81</v>
      </c>
      <c r="E129" s="1">
        <v>0</v>
      </c>
      <c r="F129" s="1">
        <v>0</v>
      </c>
      <c r="G129" s="2">
        <f t="shared" si="0"/>
        <v>67593926.607360005</v>
      </c>
      <c r="H129" s="2">
        <f t="shared" si="1"/>
        <v>0.18999999761581421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168433840</v>
      </c>
      <c r="D130" s="1">
        <f>'PR-RAS'!E134</f>
        <v>179821855.81</v>
      </c>
      <c r="E130" s="1">
        <v>0</v>
      </c>
      <c r="F130" s="1">
        <v>0</v>
      </c>
      <c r="G130" s="2">
        <f t="shared" si="0"/>
        <v>68122004.158979997</v>
      </c>
      <c r="H130" s="2">
        <f t="shared" si="1"/>
        <v>0.18999999761581421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168433840</v>
      </c>
      <c r="D131" s="1">
        <f>'PR-RAS'!E135</f>
        <v>179821855.81</v>
      </c>
      <c r="E131" s="1">
        <v>0</v>
      </c>
      <c r="F131" s="1">
        <v>0</v>
      </c>
      <c r="G131" s="2">
        <f t="shared" si="0"/>
        <v>68650081.710600004</v>
      </c>
      <c r="H131" s="2">
        <f t="shared" si="1"/>
        <v>0.18999999761581421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31949</v>
      </c>
      <c r="D135" s="1">
        <f>'PR-RAS'!E139</f>
        <v>21565.68</v>
      </c>
      <c r="E135" s="1">
        <v>0</v>
      </c>
      <c r="F135" s="1">
        <v>0</v>
      </c>
      <c r="G135" s="2">
        <f t="shared" si="0"/>
        <v>10060.768240000001</v>
      </c>
      <c r="H135" s="2">
        <f t="shared" si="1"/>
        <v>0.31999999999970896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31949</v>
      </c>
      <c r="D146" s="1">
        <f>'PR-RAS'!E150</f>
        <v>21565.68</v>
      </c>
      <c r="E146" s="1">
        <v>0</v>
      </c>
      <c r="F146" s="1">
        <v>0</v>
      </c>
      <c r="G146" s="2">
        <f t="shared" si="0"/>
        <v>10886.652199999999</v>
      </c>
      <c r="H146" s="2">
        <f t="shared" si="1"/>
        <v>0.31999999999970896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260121811</v>
      </c>
      <c r="D147" s="1">
        <f>'PR-RAS'!E151</f>
        <v>279323481.28999996</v>
      </c>
      <c r="E147" s="1">
        <v>0</v>
      </c>
      <c r="F147" s="1">
        <v>0</v>
      </c>
      <c r="G147" s="2">
        <f t="shared" si="0"/>
        <v>119540240.94267999</v>
      </c>
      <c r="H147" s="2">
        <f t="shared" si="1"/>
        <v>0.28999996185302734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181755668</v>
      </c>
      <c r="D148" s="1">
        <f>'PR-RAS'!E152</f>
        <v>192797897.80000001</v>
      </c>
      <c r="E148" s="1">
        <v>0</v>
      </c>
      <c r="F148" s="1">
        <v>0</v>
      </c>
      <c r="G148" s="2">
        <f t="shared" si="0"/>
        <v>83400665.149199992</v>
      </c>
      <c r="H148" s="2">
        <f t="shared" si="1"/>
        <v>0.19999998807907104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153503796</v>
      </c>
      <c r="D149" s="1">
        <f>'PR-RAS'!E153</f>
        <v>162465369.06</v>
      </c>
      <c r="E149" s="1">
        <v>0</v>
      </c>
      <c r="F149" s="1">
        <v>0</v>
      </c>
      <c r="G149" s="2">
        <f t="shared" si="0"/>
        <v>70808311.049759999</v>
      </c>
      <c r="H149" s="2">
        <f t="shared" si="1"/>
        <v>6.0000002384185791E-2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153456200</v>
      </c>
      <c r="D150" s="1">
        <f>'PR-RAS'!E154</f>
        <v>162365857.72999999</v>
      </c>
      <c r="E150" s="1">
        <v>0</v>
      </c>
      <c r="F150" s="1">
        <v>0</v>
      </c>
      <c r="G150" s="2">
        <f t="shared" si="0"/>
        <v>71249999.40354</v>
      </c>
      <c r="H150" s="2">
        <f t="shared" si="1"/>
        <v>0.27000001072883606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622</v>
      </c>
      <c r="D151" s="1">
        <f>'PR-RAS'!E155</f>
        <v>17437.37</v>
      </c>
      <c r="E151" s="1">
        <v>0</v>
      </c>
      <c r="F151" s="1">
        <v>0</v>
      </c>
      <c r="G151" s="2">
        <f t="shared" si="0"/>
        <v>5324.5109999999995</v>
      </c>
      <c r="H151" s="2">
        <f t="shared" si="1"/>
        <v>0.36999999999898137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46974</v>
      </c>
      <c r="D152" s="1">
        <f>'PR-RAS'!E156</f>
        <v>82073.960000000006</v>
      </c>
      <c r="E152" s="1">
        <v>0</v>
      </c>
      <c r="F152" s="1">
        <v>0</v>
      </c>
      <c r="G152" s="2">
        <f t="shared" si="0"/>
        <v>31879.409920000002</v>
      </c>
      <c r="H152" s="2">
        <f t="shared" si="1"/>
        <v>3.9999999993597157E-2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4366393</v>
      </c>
      <c r="D154" s="1">
        <f>'PR-RAS'!E158</f>
        <v>4851153.87</v>
      </c>
      <c r="E154" s="1">
        <v>0</v>
      </c>
      <c r="F154" s="1">
        <v>0</v>
      </c>
      <c r="G154" s="2">
        <f t="shared" si="0"/>
        <v>2152511.2132199998</v>
      </c>
      <c r="H154" s="2">
        <f t="shared" si="1"/>
        <v>0.12999999988824129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23885479</v>
      </c>
      <c r="D155" s="1">
        <f>'PR-RAS'!E159</f>
        <v>25481374.870000001</v>
      </c>
      <c r="E155" s="1">
        <v>0</v>
      </c>
      <c r="F155" s="1">
        <v>0</v>
      </c>
      <c r="G155" s="2">
        <f t="shared" si="0"/>
        <v>11526627.225960001</v>
      </c>
      <c r="H155" s="2">
        <f t="shared" si="1"/>
        <v>0.12999999895691872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23868144</v>
      </c>
      <c r="D157" s="1">
        <f>'PR-RAS'!E161</f>
        <v>25481374.870000001</v>
      </c>
      <c r="E157" s="1">
        <v>0</v>
      </c>
      <c r="F157" s="1">
        <v>0</v>
      </c>
      <c r="G157" s="2">
        <f t="shared" si="0"/>
        <v>11673619.423440002</v>
      </c>
      <c r="H157" s="2">
        <f t="shared" si="1"/>
        <v>0.12999999895691872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17335</v>
      </c>
      <c r="D158" s="1">
        <f>'PR-RAS'!E162</f>
        <v>0</v>
      </c>
      <c r="E158" s="1">
        <v>0</v>
      </c>
      <c r="F158" s="1">
        <v>0</v>
      </c>
      <c r="G158" s="2">
        <f t="shared" si="0"/>
        <v>2721.5949999999998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73897580</v>
      </c>
      <c r="D159" s="1">
        <f>'PR-RAS'!E163</f>
        <v>80854277.889999986</v>
      </c>
      <c r="E159" s="1">
        <v>0</v>
      </c>
      <c r="F159" s="1">
        <v>0</v>
      </c>
      <c r="G159" s="2">
        <f t="shared" si="0"/>
        <v>37225769.453239992</v>
      </c>
      <c r="H159" s="2">
        <f t="shared" si="1"/>
        <v>0.11000001430511475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8414680</v>
      </c>
      <c r="D160" s="1">
        <f>'PR-RAS'!E164</f>
        <v>15247396.719999999</v>
      </c>
      <c r="E160" s="1">
        <v>0</v>
      </c>
      <c r="F160" s="1">
        <v>0</v>
      </c>
      <c r="G160" s="2">
        <f t="shared" si="0"/>
        <v>6186606.2769599995</v>
      </c>
      <c r="H160" s="2">
        <f t="shared" si="1"/>
        <v>0.2800000011920929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2629069</v>
      </c>
      <c r="D161" s="1">
        <f>'PR-RAS'!E165</f>
        <v>7817710.8200000003</v>
      </c>
      <c r="E161" s="1">
        <v>0</v>
      </c>
      <c r="F161" s="1">
        <v>0</v>
      </c>
      <c r="G161" s="2">
        <f t="shared" si="0"/>
        <v>2922318.5024000001</v>
      </c>
      <c r="H161" s="2">
        <f t="shared" si="1"/>
        <v>0.17999999970197678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4509267</v>
      </c>
      <c r="D162" s="1">
        <f>'PR-RAS'!E166</f>
        <v>4773925.43</v>
      </c>
      <c r="E162" s="1">
        <v>0</v>
      </c>
      <c r="F162" s="1">
        <v>0</v>
      </c>
      <c r="G162" s="2">
        <f t="shared" si="0"/>
        <v>2263195.9754599999</v>
      </c>
      <c r="H162" s="2">
        <f t="shared" si="1"/>
        <v>0.42999999970197678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861142</v>
      </c>
      <c r="D163" s="1">
        <f>'PR-RAS'!E167</f>
        <v>1914623.7</v>
      </c>
      <c r="E163" s="1">
        <v>0</v>
      </c>
      <c r="F163" s="1">
        <v>0</v>
      </c>
      <c r="G163" s="2">
        <f t="shared" si="0"/>
        <v>759843.08280000009</v>
      </c>
      <c r="H163" s="2">
        <f t="shared" si="1"/>
        <v>0.30000000004656613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415202</v>
      </c>
      <c r="D164" s="1">
        <f>'PR-RAS'!E168</f>
        <v>741136.77</v>
      </c>
      <c r="E164" s="1">
        <v>0</v>
      </c>
      <c r="F164" s="1">
        <v>0</v>
      </c>
      <c r="G164" s="2">
        <f t="shared" si="0"/>
        <v>309288.51302000001</v>
      </c>
      <c r="H164" s="2">
        <f t="shared" si="1"/>
        <v>0.22999999998137355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30900933</v>
      </c>
      <c r="D165" s="1">
        <f>'PR-RAS'!E169</f>
        <v>35506603.199999996</v>
      </c>
      <c r="E165" s="1">
        <v>0</v>
      </c>
      <c r="F165" s="1">
        <v>0</v>
      </c>
      <c r="G165" s="2">
        <f t="shared" si="0"/>
        <v>16713918.861599999</v>
      </c>
      <c r="H165" s="2">
        <f t="shared" si="1"/>
        <v>0.19999999552965164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1616582</v>
      </c>
      <c r="D166" s="1">
        <f>'PR-RAS'!E170</f>
        <v>1646512.75</v>
      </c>
      <c r="E166" s="1">
        <v>0</v>
      </c>
      <c r="F166" s="1">
        <v>0</v>
      </c>
      <c r="G166" s="2">
        <f t="shared" si="0"/>
        <v>810085.23750000005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18059142</v>
      </c>
      <c r="D167" s="1">
        <f>'PR-RAS'!E171</f>
        <v>19281007.809999999</v>
      </c>
      <c r="E167" s="1">
        <v>0</v>
      </c>
      <c r="F167" s="1">
        <v>0</v>
      </c>
      <c r="G167" s="2">
        <f t="shared" si="0"/>
        <v>9399112.1649200004</v>
      </c>
      <c r="H167" s="2">
        <f t="shared" si="1"/>
        <v>0.19000000134110451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7618376</v>
      </c>
      <c r="D168" s="1">
        <f>'PR-RAS'!E172</f>
        <v>11806234.84</v>
      </c>
      <c r="E168" s="1">
        <v>0</v>
      </c>
      <c r="F168" s="1">
        <v>0</v>
      </c>
      <c r="G168" s="2">
        <f t="shared" si="0"/>
        <v>5215551.2285600007</v>
      </c>
      <c r="H168" s="2">
        <f t="shared" si="1"/>
        <v>0.16000000014901161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3111464</v>
      </c>
      <c r="D169" s="1">
        <f>'PR-RAS'!E173</f>
        <v>2477065.15</v>
      </c>
      <c r="E169" s="1">
        <v>0</v>
      </c>
      <c r="F169" s="1">
        <v>0</v>
      </c>
      <c r="G169" s="2">
        <f t="shared" si="0"/>
        <v>1355019.8424</v>
      </c>
      <c r="H169" s="2">
        <f t="shared" si="1"/>
        <v>0.14999999990686774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286518</v>
      </c>
      <c r="D170" s="1">
        <f>'PR-RAS'!E174</f>
        <v>200609.44</v>
      </c>
      <c r="E170" s="1">
        <v>0</v>
      </c>
      <c r="F170" s="1">
        <v>0</v>
      </c>
      <c r="G170" s="2">
        <f t="shared" si="0"/>
        <v>116227.53272</v>
      </c>
      <c r="H170" s="2">
        <f t="shared" si="1"/>
        <v>0.44000000000232831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208851</v>
      </c>
      <c r="D172" s="1">
        <f>'PR-RAS'!E176</f>
        <v>95173.21</v>
      </c>
      <c r="E172" s="1">
        <v>0</v>
      </c>
      <c r="F172" s="1">
        <v>0</v>
      </c>
      <c r="G172" s="2">
        <f t="shared" si="0"/>
        <v>68262.758820000017</v>
      </c>
      <c r="H172" s="2">
        <f t="shared" si="1"/>
        <v>0.21000000000640284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25211968</v>
      </c>
      <c r="D173" s="1">
        <f>'PR-RAS'!E177</f>
        <v>21706603.760000002</v>
      </c>
      <c r="E173" s="1">
        <v>0</v>
      </c>
      <c r="F173" s="1">
        <v>0</v>
      </c>
      <c r="G173" s="2">
        <f t="shared" si="0"/>
        <v>11803530.189440001</v>
      </c>
      <c r="H173" s="2">
        <f t="shared" si="1"/>
        <v>0.23999999836087227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446871</v>
      </c>
      <c r="D174" s="1">
        <f>'PR-RAS'!E178</f>
        <v>437902.61</v>
      </c>
      <c r="E174" s="1">
        <v>0</v>
      </c>
      <c r="F174" s="1">
        <v>0</v>
      </c>
      <c r="G174" s="2">
        <f t="shared" si="0"/>
        <v>228822.98605999997</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6368833</v>
      </c>
      <c r="D175" s="1">
        <f>'PR-RAS'!E179</f>
        <v>6342730.0199999996</v>
      </c>
      <c r="E175" s="1">
        <v>0</v>
      </c>
      <c r="F175" s="1">
        <v>0</v>
      </c>
      <c r="G175" s="2">
        <f t="shared" si="0"/>
        <v>3315446.9889599998</v>
      </c>
      <c r="H175" s="2">
        <f t="shared" si="1"/>
        <v>1.9999999552965164E-2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1670592</v>
      </c>
      <c r="D176" s="1">
        <f>'PR-RAS'!E180</f>
        <v>2099562.15</v>
      </c>
      <c r="E176" s="1">
        <v>0</v>
      </c>
      <c r="F176" s="1">
        <v>0</v>
      </c>
      <c r="G176" s="2">
        <f t="shared" si="0"/>
        <v>1027200.3524999999</v>
      </c>
      <c r="H176" s="2">
        <f t="shared" si="1"/>
        <v>0.14999999990686774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8668074</v>
      </c>
      <c r="D177" s="1">
        <f>'PR-RAS'!E181</f>
        <v>1843157.2</v>
      </c>
      <c r="E177" s="1">
        <v>0</v>
      </c>
      <c r="F177" s="1">
        <v>0</v>
      </c>
      <c r="G177" s="2">
        <f t="shared" si="0"/>
        <v>2174372.3583999998</v>
      </c>
      <c r="H177" s="2">
        <f t="shared" si="1"/>
        <v>0.19999999995343387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492866</v>
      </c>
      <c r="D178" s="1">
        <f>'PR-RAS'!E182</f>
        <v>438777.58</v>
      </c>
      <c r="E178" s="1">
        <v>0</v>
      </c>
      <c r="F178" s="1">
        <v>0</v>
      </c>
      <c r="G178" s="2">
        <f t="shared" si="0"/>
        <v>242564.54532</v>
      </c>
      <c r="H178" s="2">
        <f t="shared" si="1"/>
        <v>0.41999999998370185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2112118</v>
      </c>
      <c r="D179" s="1">
        <f>'PR-RAS'!E183</f>
        <v>3358530.44</v>
      </c>
      <c r="E179" s="1">
        <v>0</v>
      </c>
      <c r="F179" s="1">
        <v>0</v>
      </c>
      <c r="G179" s="2">
        <f t="shared" si="0"/>
        <v>1571593.8406399998</v>
      </c>
      <c r="H179" s="2">
        <f t="shared" si="1"/>
        <v>0.43999999994412065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3875469</v>
      </c>
      <c r="D180" s="1">
        <f>'PR-RAS'!E184</f>
        <v>5416538.4699999997</v>
      </c>
      <c r="E180" s="1">
        <v>0</v>
      </c>
      <c r="F180" s="1">
        <v>0</v>
      </c>
      <c r="G180" s="2">
        <f t="shared" si="0"/>
        <v>2632829.7232599999</v>
      </c>
      <c r="H180" s="2">
        <f t="shared" si="1"/>
        <v>0.46999999973922968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763198</v>
      </c>
      <c r="D181" s="1">
        <f>'PR-RAS'!E185</f>
        <v>650812.42000000004</v>
      </c>
      <c r="E181" s="1">
        <v>0</v>
      </c>
      <c r="F181" s="1">
        <v>0</v>
      </c>
      <c r="G181" s="2">
        <f t="shared" si="0"/>
        <v>371668.11119999998</v>
      </c>
      <c r="H181" s="2">
        <f t="shared" si="1"/>
        <v>0.42000000004190952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813947</v>
      </c>
      <c r="D182" s="1">
        <f>'PR-RAS'!E186</f>
        <v>1118592.8700000001</v>
      </c>
      <c r="E182" s="1">
        <v>0</v>
      </c>
      <c r="F182" s="1">
        <v>0</v>
      </c>
      <c r="G182" s="2">
        <f t="shared" si="0"/>
        <v>552255.02594000008</v>
      </c>
      <c r="H182" s="2">
        <f t="shared" si="1"/>
        <v>0.12999999988824129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495107</v>
      </c>
      <c r="D183" s="1">
        <f>'PR-RAS'!E187</f>
        <v>1075238.58</v>
      </c>
      <c r="E183" s="1">
        <v>0</v>
      </c>
      <c r="F183" s="1">
        <v>0</v>
      </c>
      <c r="G183" s="2">
        <f t="shared" si="0"/>
        <v>481496.31712000002</v>
      </c>
      <c r="H183" s="2">
        <f t="shared" si="1"/>
        <v>0.41999999992549419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8874892</v>
      </c>
      <c r="D184" s="1">
        <f>'PR-RAS'!E188</f>
        <v>7318435.6300000008</v>
      </c>
      <c r="E184" s="1">
        <v>0</v>
      </c>
      <c r="F184" s="1">
        <v>0</v>
      </c>
      <c r="G184" s="2">
        <f t="shared" si="0"/>
        <v>4302652.6765800007</v>
      </c>
      <c r="H184" s="2">
        <f t="shared" si="1"/>
        <v>0.36999999918043613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58648</v>
      </c>
      <c r="D185" s="1">
        <f>'PR-RAS'!E189</f>
        <v>50211.05</v>
      </c>
      <c r="E185" s="1">
        <v>0</v>
      </c>
      <c r="F185" s="1">
        <v>0</v>
      </c>
      <c r="G185" s="2">
        <f t="shared" si="0"/>
        <v>29268.898400000002</v>
      </c>
      <c r="H185" s="2">
        <f t="shared" si="1"/>
        <v>5.0000000002910383E-2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163055</v>
      </c>
      <c r="D186" s="1">
        <f>'PR-RAS'!E190</f>
        <v>193027.43</v>
      </c>
      <c r="E186" s="1">
        <v>0</v>
      </c>
      <c r="F186" s="1">
        <v>0</v>
      </c>
      <c r="G186" s="2">
        <f t="shared" si="0"/>
        <v>101585.3241</v>
      </c>
      <c r="H186" s="2">
        <f t="shared" si="1"/>
        <v>0.42999999999301508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185508</v>
      </c>
      <c r="D187" s="1">
        <f>'PR-RAS'!E191</f>
        <v>642820.07999999996</v>
      </c>
      <c r="E187" s="1">
        <v>0</v>
      </c>
      <c r="F187" s="1">
        <v>0</v>
      </c>
      <c r="G187" s="2">
        <f t="shared" si="0"/>
        <v>273633.55776</v>
      </c>
      <c r="H187" s="2">
        <f t="shared" si="1"/>
        <v>7.9999999958090484E-2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120405</v>
      </c>
      <c r="D188" s="1">
        <f>'PR-RAS'!E192</f>
        <v>134124.65</v>
      </c>
      <c r="E188" s="1">
        <v>0</v>
      </c>
      <c r="F188" s="1">
        <v>0</v>
      </c>
      <c r="G188" s="2">
        <f t="shared" si="0"/>
        <v>72678.354099999997</v>
      </c>
      <c r="H188" s="2">
        <f t="shared" si="1"/>
        <v>0.35000000000582077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307424</v>
      </c>
      <c r="D189" s="1">
        <f>'PR-RAS'!E193</f>
        <v>378964.44</v>
      </c>
      <c r="E189" s="1">
        <v>0</v>
      </c>
      <c r="F189" s="1">
        <v>0</v>
      </c>
      <c r="G189" s="2">
        <f t="shared" si="0"/>
        <v>200286.34143999999</v>
      </c>
      <c r="H189" s="2">
        <f t="shared" si="1"/>
        <v>0.44000000000232831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2000</v>
      </c>
      <c r="D190" s="1">
        <f>'PR-RAS'!E194</f>
        <v>0</v>
      </c>
      <c r="E190" s="1">
        <v>0</v>
      </c>
      <c r="F190" s="1">
        <v>0</v>
      </c>
      <c r="G190" s="2">
        <f t="shared" si="0"/>
        <v>378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8037852</v>
      </c>
      <c r="D191" s="1">
        <f>'PR-RAS'!E195</f>
        <v>5919287.9800000004</v>
      </c>
      <c r="E191" s="1">
        <v>0</v>
      </c>
      <c r="F191" s="1">
        <v>0</v>
      </c>
      <c r="G191" s="2">
        <f t="shared" si="0"/>
        <v>3776521.3124000002</v>
      </c>
      <c r="H191" s="2">
        <f t="shared" si="1"/>
        <v>1.9999999552965164E-2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416974</v>
      </c>
      <c r="D192" s="1">
        <f>'PR-RAS'!E196</f>
        <v>618906.57999999996</v>
      </c>
      <c r="E192" s="1">
        <v>0</v>
      </c>
      <c r="F192" s="1">
        <v>0</v>
      </c>
      <c r="G192" s="2">
        <f t="shared" si="0"/>
        <v>316064.34755999997</v>
      </c>
      <c r="H192" s="2">
        <f t="shared" si="1"/>
        <v>0.42000000004190952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v>
      </c>
      <c r="D198" s="1">
        <f>'PR-RAS'!E202</f>
        <v>0</v>
      </c>
      <c r="E198" s="1">
        <v>0</v>
      </c>
      <c r="F198" s="1">
        <v>0</v>
      </c>
      <c r="G198" s="2">
        <f t="shared" si="0"/>
        <v>5.7130000000000001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29</v>
      </c>
      <c r="D201" s="1">
        <f>'PR-RAS'!E205</f>
        <v>0</v>
      </c>
      <c r="E201" s="1">
        <v>0</v>
      </c>
      <c r="F201" s="1">
        <v>0</v>
      </c>
      <c r="G201" s="2">
        <f t="shared" si="0"/>
        <v>5.8000000000000007</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416945</v>
      </c>
      <c r="D206" s="1">
        <f>'PR-RAS'!E210</f>
        <v>618906.57999999996</v>
      </c>
      <c r="E206" s="1">
        <v>0</v>
      </c>
      <c r="F206" s="1">
        <v>0</v>
      </c>
      <c r="G206" s="2">
        <f t="shared" si="0"/>
        <v>339225.42279999994</v>
      </c>
      <c r="H206" s="2">
        <f t="shared" si="1"/>
        <v>0.42000000004190952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150406</v>
      </c>
      <c r="D207" s="1">
        <f>'PR-RAS'!E211</f>
        <v>314590.37</v>
      </c>
      <c r="E207" s="1">
        <v>0</v>
      </c>
      <c r="F207" s="1">
        <v>0</v>
      </c>
      <c r="G207" s="2">
        <f t="shared" si="0"/>
        <v>160594.86843999999</v>
      </c>
      <c r="H207" s="2">
        <f t="shared" si="1"/>
        <v>0.36999999999534339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260470</v>
      </c>
      <c r="D208" s="1">
        <f>'PR-RAS'!E212</f>
        <v>222060.24</v>
      </c>
      <c r="E208" s="1">
        <v>0</v>
      </c>
      <c r="F208" s="1">
        <v>0</v>
      </c>
      <c r="G208" s="2">
        <f t="shared" si="0"/>
        <v>145850.22936</v>
      </c>
      <c r="H208" s="2">
        <f t="shared" si="1"/>
        <v>0.23999999999068677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6069</v>
      </c>
      <c r="D209" s="1">
        <f>'PR-RAS'!E213</f>
        <v>82255.97</v>
      </c>
      <c r="E209" s="1">
        <v>0</v>
      </c>
      <c r="F209" s="1">
        <v>0</v>
      </c>
      <c r="G209" s="2">
        <f t="shared" si="0"/>
        <v>35480.835520000001</v>
      </c>
      <c r="H209" s="2">
        <f t="shared" si="1"/>
        <v>2.9999999998835847E-2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2279789</v>
      </c>
      <c r="D220" s="1">
        <f>'PR-RAS'!E224</f>
        <v>3771328.4499999997</v>
      </c>
      <c r="E220" s="1">
        <v>0</v>
      </c>
      <c r="F220" s="1">
        <v>0</v>
      </c>
      <c r="G220" s="2">
        <f t="shared" si="0"/>
        <v>2151115.6520999996</v>
      </c>
      <c r="H220" s="2">
        <f t="shared" si="1"/>
        <v>0.44999999972060323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2279789</v>
      </c>
      <c r="D243" s="1">
        <f>'PR-RAS'!E247</f>
        <v>3771328.4499999997</v>
      </c>
      <c r="E243" s="1">
        <v>0</v>
      </c>
      <c r="F243" s="1">
        <v>0</v>
      </c>
      <c r="G243" s="2">
        <f t="shared" si="0"/>
        <v>2377031.9077999997</v>
      </c>
      <c r="H243" s="2">
        <f t="shared" si="1"/>
        <v>0.44999999972060323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198170</v>
      </c>
      <c r="D244" s="1">
        <f>'PR-RAS'!E248</f>
        <v>45425.61</v>
      </c>
      <c r="E244" s="1">
        <v>0</v>
      </c>
      <c r="F244" s="1">
        <v>0</v>
      </c>
      <c r="G244" s="2">
        <f t="shared" si="0"/>
        <v>70232.156459999998</v>
      </c>
      <c r="H244" s="2">
        <f t="shared" si="1"/>
        <v>0.38999999999941792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2081619</v>
      </c>
      <c r="D246" s="1">
        <f>'PR-RAS'!E250</f>
        <v>3725902.84</v>
      </c>
      <c r="E246" s="1">
        <v>0</v>
      </c>
      <c r="F246" s="1">
        <v>0</v>
      </c>
      <c r="G246" s="2">
        <f t="shared" si="0"/>
        <v>2335689.0466</v>
      </c>
      <c r="H246" s="2">
        <f t="shared" si="1"/>
        <v>0.16000000014901161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1733800</v>
      </c>
      <c r="D248" s="1">
        <f>'PR-RAS'!E252</f>
        <v>1281070.57</v>
      </c>
      <c r="E248" s="1">
        <v>0</v>
      </c>
      <c r="F248" s="1">
        <v>0</v>
      </c>
      <c r="G248" s="2">
        <f t="shared" si="0"/>
        <v>1061097.4615800001</v>
      </c>
      <c r="H248" s="2">
        <f t="shared" si="1"/>
        <v>0.42999999993480742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1733800</v>
      </c>
      <c r="D255" s="1">
        <f>'PR-RAS'!E259</f>
        <v>1281070.57</v>
      </c>
      <c r="E255" s="1">
        <v>0</v>
      </c>
      <c r="F255" s="1">
        <v>0</v>
      </c>
      <c r="G255" s="2">
        <f t="shared" si="0"/>
        <v>1091169.0495600002</v>
      </c>
      <c r="H255" s="2">
        <f t="shared" si="1"/>
        <v>0.42999999993480742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1733800</v>
      </c>
      <c r="D256" s="1">
        <f>'PR-RAS'!E260</f>
        <v>1281070.57</v>
      </c>
      <c r="E256" s="1">
        <v>0</v>
      </c>
      <c r="F256" s="1">
        <v>0</v>
      </c>
      <c r="G256" s="2">
        <f t="shared" si="0"/>
        <v>1095464.9907000002</v>
      </c>
      <c r="H256" s="2">
        <f t="shared" si="1"/>
        <v>0.42999999993480742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38000</v>
      </c>
      <c r="D259" s="1">
        <f>'PR-RAS'!E263</f>
        <v>0</v>
      </c>
      <c r="E259" s="1">
        <v>0</v>
      </c>
      <c r="F259" s="1">
        <v>0</v>
      </c>
      <c r="G259" s="2">
        <f t="shared" si="0"/>
        <v>9804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38000</v>
      </c>
      <c r="D269" s="1">
        <f>'PR-RAS'!E273</f>
        <v>0</v>
      </c>
      <c r="E269" s="1">
        <v>0</v>
      </c>
      <c r="F269" s="1">
        <v>0</v>
      </c>
      <c r="G269" s="2">
        <f t="shared" si="8"/>
        <v>10184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38000</v>
      </c>
      <c r="D270" s="1">
        <f>'PR-RAS'!E274</f>
        <v>0</v>
      </c>
      <c r="E270" s="1">
        <v>0</v>
      </c>
      <c r="F270" s="1">
        <v>0</v>
      </c>
      <c r="G270" s="2">
        <f t="shared" si="8"/>
        <v>10222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260121811</v>
      </c>
      <c r="D285" s="1">
        <f>'PR-RAS'!E289</f>
        <v>279323481.28999996</v>
      </c>
      <c r="E285" s="1">
        <v>0</v>
      </c>
      <c r="F285" s="1">
        <v>0</v>
      </c>
      <c r="G285" s="2">
        <f t="shared" si="8"/>
        <v>232530331.69671994</v>
      </c>
      <c r="H285" s="2">
        <f t="shared" si="9"/>
        <v>0.28999996185302734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66204893</v>
      </c>
      <c r="D286" s="1">
        <f>'PR-RAS'!E290</f>
        <v>35295514.680000067</v>
      </c>
      <c r="E286" s="1">
        <v>0</v>
      </c>
      <c r="F286" s="1">
        <v>0</v>
      </c>
      <c r="G286" s="2">
        <f t="shared" si="8"/>
        <v>38986837.872600034</v>
      </c>
      <c r="H286" s="2">
        <f t="shared" si="9"/>
        <v>0.31999993324279785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109336367</v>
      </c>
      <c r="D288" s="1">
        <f>'PR-RAS'!E292</f>
        <v>162686065.91</v>
      </c>
      <c r="E288" s="1">
        <v>0</v>
      </c>
      <c r="F288" s="1">
        <v>0</v>
      </c>
      <c r="G288" s="2">
        <f t="shared" si="8"/>
        <v>124761339.16133998</v>
      </c>
      <c r="H288" s="2">
        <f t="shared" si="9"/>
        <v>9.0000003576278687E-2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3244533</v>
      </c>
      <c r="D290" s="1">
        <f>'PR-RAS'!E294</f>
        <v>2052959.08</v>
      </c>
      <c r="E290" s="1">
        <v>0</v>
      </c>
      <c r="F290" s="1">
        <v>0</v>
      </c>
      <c r="G290" s="2">
        <f t="shared" si="8"/>
        <v>2124280.3852399997</v>
      </c>
      <c r="H290" s="2">
        <f t="shared" si="9"/>
        <v>8.0000000074505806E-2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2877331</v>
      </c>
      <c r="D291" s="1">
        <f>'PR-RAS'!E295</f>
        <v>2052959.08</v>
      </c>
      <c r="E291" s="1">
        <v>0</v>
      </c>
      <c r="F291" s="1">
        <v>0</v>
      </c>
      <c r="G291" s="2">
        <f t="shared" si="8"/>
        <v>2025142.2563999998</v>
      </c>
      <c r="H291" s="2">
        <f t="shared" si="9"/>
        <v>8.0000000074505806E-2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1196083</v>
      </c>
      <c r="D293" s="1">
        <f>'PR-RAS'!E298</f>
        <v>41927.65</v>
      </c>
      <c r="E293" s="1">
        <v>0</v>
      </c>
      <c r="F293" s="1">
        <v>0</v>
      </c>
      <c r="G293" s="2">
        <f t="shared" si="8"/>
        <v>373741.98359999998</v>
      </c>
      <c r="H293" s="2">
        <f t="shared" si="9"/>
        <v>0.34999999999854481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1196083</v>
      </c>
      <c r="D306" s="1">
        <f>'PR-RAS'!E311</f>
        <v>41927.65</v>
      </c>
      <c r="E306" s="1">
        <v>0</v>
      </c>
      <c r="F306" s="1">
        <v>0</v>
      </c>
      <c r="G306" s="2">
        <f t="shared" si="8"/>
        <v>390381.18150000001</v>
      </c>
      <c r="H306" s="2">
        <f t="shared" si="9"/>
        <v>0.34999999999854481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1194160</v>
      </c>
      <c r="D307" s="1">
        <f>'PR-RAS'!E312</f>
        <v>28027.65</v>
      </c>
      <c r="E307" s="1">
        <v>0</v>
      </c>
      <c r="F307" s="1">
        <v>0</v>
      </c>
      <c r="G307" s="2">
        <f t="shared" si="8"/>
        <v>382565.88180000003</v>
      </c>
      <c r="H307" s="2">
        <f t="shared" si="9"/>
        <v>0.34999999999854481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1194160</v>
      </c>
      <c r="D308" s="1">
        <f>'PR-RAS'!E313</f>
        <v>28027.65</v>
      </c>
      <c r="E308" s="1">
        <v>0</v>
      </c>
      <c r="F308" s="1">
        <v>0</v>
      </c>
      <c r="G308" s="2">
        <f t="shared" si="8"/>
        <v>383816.09710000001</v>
      </c>
      <c r="H308" s="2">
        <f t="shared" si="9"/>
        <v>0.34999999999854481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13900</v>
      </c>
      <c r="E312" s="1">
        <v>0</v>
      </c>
      <c r="F312" s="1">
        <v>0</v>
      </c>
      <c r="G312" s="2">
        <f t="shared" si="8"/>
        <v>8645.7999999999993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13900</v>
      </c>
      <c r="E313" s="1">
        <v>0</v>
      </c>
      <c r="F313" s="1">
        <v>0</v>
      </c>
      <c r="G313" s="2">
        <f t="shared" si="8"/>
        <v>8673.6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1923</v>
      </c>
      <c r="D321" s="1">
        <f>'PR-RAS'!E326</f>
        <v>0</v>
      </c>
      <c r="E321" s="1">
        <v>0</v>
      </c>
      <c r="F321" s="1">
        <v>0</v>
      </c>
      <c r="G321" s="2">
        <f t="shared" si="8"/>
        <v>615.36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1923</v>
      </c>
      <c r="D324" s="1">
        <f>'PR-RAS'!E329</f>
        <v>0</v>
      </c>
      <c r="E324" s="1">
        <v>0</v>
      </c>
      <c r="F324" s="1">
        <v>0</v>
      </c>
      <c r="G324" s="2">
        <f t="shared" si="8"/>
        <v>621.12900000000002</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48486671</v>
      </c>
      <c r="D345" s="1">
        <f>'PR-RAS'!E350</f>
        <v>68603362.420000002</v>
      </c>
      <c r="E345" s="1">
        <v>0</v>
      </c>
      <c r="F345" s="1">
        <v>0</v>
      </c>
      <c r="G345" s="2">
        <f t="shared" si="8"/>
        <v>63878528.168959998</v>
      </c>
      <c r="H345" s="2">
        <f t="shared" si="9"/>
        <v>0.42000000178813934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48486671</v>
      </c>
      <c r="D358" s="1">
        <f>'PR-RAS'!E363</f>
        <v>68603362.420000002</v>
      </c>
      <c r="E358" s="1">
        <v>0</v>
      </c>
      <c r="F358" s="1">
        <v>0</v>
      </c>
      <c r="G358" s="2">
        <f t="shared" si="8"/>
        <v>66292542.314879999</v>
      </c>
      <c r="H358" s="2">
        <f t="shared" si="9"/>
        <v>0.42000000178813934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2594163</v>
      </c>
      <c r="D359" s="1">
        <f>'PR-RAS'!E364</f>
        <v>7247198.5899999999</v>
      </c>
      <c r="E359" s="1">
        <v>0</v>
      </c>
      <c r="F359" s="1">
        <v>0</v>
      </c>
      <c r="G359" s="2">
        <f t="shared" si="8"/>
        <v>6117704.5444399994</v>
      </c>
      <c r="H359" s="2">
        <f t="shared" si="9"/>
        <v>0.41000000014901161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642305</v>
      </c>
      <c r="D361" s="1">
        <f>'PR-RAS'!E366</f>
        <v>0</v>
      </c>
      <c r="E361" s="1">
        <v>0</v>
      </c>
      <c r="F361" s="1">
        <v>0</v>
      </c>
      <c r="G361" s="2">
        <f t="shared" si="8"/>
        <v>231229.8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1951858</v>
      </c>
      <c r="D363" s="1">
        <f>'PR-RAS'!E368</f>
        <v>7247198.5899999999</v>
      </c>
      <c r="E363" s="1">
        <v>0</v>
      </c>
      <c r="F363" s="1">
        <v>0</v>
      </c>
      <c r="G363" s="2">
        <f t="shared" si="8"/>
        <v>5953544.3751599994</v>
      </c>
      <c r="H363" s="2">
        <f t="shared" si="9"/>
        <v>0.41000000014901161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44885897</v>
      </c>
      <c r="D364" s="1">
        <f>'PR-RAS'!E369</f>
        <v>60041418.010000005</v>
      </c>
      <c r="E364" s="1">
        <v>0</v>
      </c>
      <c r="F364" s="1">
        <v>0</v>
      </c>
      <c r="G364" s="2">
        <f t="shared" si="8"/>
        <v>59883650.086260006</v>
      </c>
      <c r="H364" s="2">
        <f t="shared" si="9"/>
        <v>1.000000536441803E-2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4267316</v>
      </c>
      <c r="D365" s="1">
        <f>'PR-RAS'!E370</f>
        <v>2303946.44</v>
      </c>
      <c r="E365" s="1">
        <v>0</v>
      </c>
      <c r="F365" s="1">
        <v>0</v>
      </c>
      <c r="G365" s="2">
        <f t="shared" si="8"/>
        <v>3230576.0323199998</v>
      </c>
      <c r="H365" s="2">
        <f t="shared" si="9"/>
        <v>0.43999999994412065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278476</v>
      </c>
      <c r="D366" s="1">
        <f>'PR-RAS'!E371</f>
        <v>96177.86</v>
      </c>
      <c r="E366" s="1">
        <v>0</v>
      </c>
      <c r="F366" s="1">
        <v>0</v>
      </c>
      <c r="G366" s="2">
        <f t="shared" si="8"/>
        <v>171853.5778</v>
      </c>
      <c r="H366" s="2">
        <f t="shared" si="9"/>
        <v>0.13999999999941792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551973</v>
      </c>
      <c r="D367" s="1">
        <f>'PR-RAS'!E372</f>
        <v>622055.54</v>
      </c>
      <c r="E367" s="1">
        <v>0</v>
      </c>
      <c r="F367" s="1">
        <v>0</v>
      </c>
      <c r="G367" s="2">
        <f t="shared" si="8"/>
        <v>657366.77327999996</v>
      </c>
      <c r="H367" s="2">
        <f t="shared" si="9"/>
        <v>0.4599999999627471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26446892</v>
      </c>
      <c r="D368" s="1">
        <f>'PR-RAS'!E373</f>
        <v>27638677.800000001</v>
      </c>
      <c r="E368" s="1">
        <v>0</v>
      </c>
      <c r="F368" s="1">
        <v>0</v>
      </c>
      <c r="G368" s="2">
        <f t="shared" si="8"/>
        <v>29992798.869199999</v>
      </c>
      <c r="H368" s="2">
        <f t="shared" si="9"/>
        <v>0.19999999925494194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13193154</v>
      </c>
      <c r="D369" s="1">
        <f>'PR-RAS'!E374</f>
        <v>29343022.370000001</v>
      </c>
      <c r="E369" s="1">
        <v>0</v>
      </c>
      <c r="F369" s="1">
        <v>0</v>
      </c>
      <c r="G369" s="2">
        <f t="shared" si="8"/>
        <v>26451545.136320002</v>
      </c>
      <c r="H369" s="2">
        <f t="shared" si="9"/>
        <v>0.37000000104308128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148086</v>
      </c>
      <c r="D371" s="1">
        <f>'PR-RAS'!E376</f>
        <v>37538</v>
      </c>
      <c r="E371" s="1">
        <v>0</v>
      </c>
      <c r="F371" s="1">
        <v>0</v>
      </c>
      <c r="G371" s="2">
        <f t="shared" si="8"/>
        <v>82569.94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279976</v>
      </c>
      <c r="D373" s="1">
        <f>'PR-RAS'!E378</f>
        <v>900066.99</v>
      </c>
      <c r="E373" s="1">
        <v>0</v>
      </c>
      <c r="F373" s="1">
        <v>0</v>
      </c>
      <c r="G373" s="2">
        <f t="shared" si="8"/>
        <v>773800.91255999997</v>
      </c>
      <c r="H373" s="2">
        <f t="shared" si="9"/>
        <v>1.0000000009313226E-2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252044</v>
      </c>
      <c r="D374" s="1">
        <f>'PR-RAS'!E379</f>
        <v>22019.39</v>
      </c>
      <c r="E374" s="1">
        <v>0</v>
      </c>
      <c r="F374" s="1">
        <v>0</v>
      </c>
      <c r="G374" s="2">
        <f t="shared" si="8"/>
        <v>110438.87694000002</v>
      </c>
      <c r="H374" s="2">
        <f t="shared" si="9"/>
        <v>0.38999999999941792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27932</v>
      </c>
      <c r="D376" s="1">
        <f>'PR-RAS'!E381</f>
        <v>878047.6</v>
      </c>
      <c r="E376" s="1">
        <v>0</v>
      </c>
      <c r="F376" s="1">
        <v>0</v>
      </c>
      <c r="G376" s="2">
        <f t="shared" si="8"/>
        <v>669010.19999999995</v>
      </c>
      <c r="H376" s="2">
        <f t="shared" si="9"/>
        <v>0.40000000002328306</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32572</v>
      </c>
      <c r="D378" s="1">
        <f>'PR-RAS'!E383</f>
        <v>39522.589999999997</v>
      </c>
      <c r="E378" s="1">
        <v>0</v>
      </c>
      <c r="F378" s="1">
        <v>0</v>
      </c>
      <c r="G378" s="2">
        <f t="shared" si="8"/>
        <v>42079.67686</v>
      </c>
      <c r="H378" s="2">
        <f t="shared" si="9"/>
        <v>0.41000000000349246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32572</v>
      </c>
      <c r="D379" s="1">
        <f>'PR-RAS'!E384</f>
        <v>39522.589999999997</v>
      </c>
      <c r="E379" s="1">
        <v>0</v>
      </c>
      <c r="F379" s="1">
        <v>0</v>
      </c>
      <c r="G379" s="2">
        <f t="shared" si="8"/>
        <v>42191.294040000001</v>
      </c>
      <c r="H379" s="2">
        <f t="shared" si="9"/>
        <v>0.41000000000349246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694063</v>
      </c>
      <c r="D386" s="1">
        <f>'PR-RAS'!E391</f>
        <v>375156.24</v>
      </c>
      <c r="E386" s="1">
        <v>0</v>
      </c>
      <c r="F386" s="1">
        <v>0</v>
      </c>
      <c r="G386" s="2">
        <f t="shared" si="8"/>
        <v>556084.55980000005</v>
      </c>
      <c r="H386" s="2">
        <f t="shared" si="9"/>
        <v>0.23999999999068677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694063</v>
      </c>
      <c r="D388" s="1">
        <f>'PR-RAS'!E393</f>
        <v>375156.24</v>
      </c>
      <c r="E388" s="1">
        <v>0</v>
      </c>
      <c r="F388" s="1">
        <v>0</v>
      </c>
      <c r="G388" s="2">
        <f t="shared" si="8"/>
        <v>558973.31076000002</v>
      </c>
      <c r="H388" s="2">
        <f t="shared" si="9"/>
        <v>0.23999999999068677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47290588</v>
      </c>
      <c r="D403" s="1">
        <f>'PR-RAS'!E408</f>
        <v>68561434.769999996</v>
      </c>
      <c r="E403" s="1">
        <v>0</v>
      </c>
      <c r="F403" s="1">
        <v>0</v>
      </c>
      <c r="G403" s="2">
        <f t="shared" si="8"/>
        <v>74134209.931079999</v>
      </c>
      <c r="H403" s="2">
        <f t="shared" si="9"/>
        <v>0.23000000417232513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34056783</v>
      </c>
      <c r="D405" s="1">
        <f>'PR-RAS'!E410</f>
        <v>68492175.010000005</v>
      </c>
      <c r="E405" s="1">
        <v>0</v>
      </c>
      <c r="F405" s="1">
        <v>0</v>
      </c>
      <c r="G405" s="2">
        <f t="shared" si="8"/>
        <v>69100617.740080014</v>
      </c>
      <c r="H405" s="2">
        <f t="shared" si="9"/>
        <v>1.000000536441803E-2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164790</v>
      </c>
      <c r="D406" s="1">
        <f>'PR-RAS'!E411</f>
        <v>84711.039999999994</v>
      </c>
      <c r="E406" s="1">
        <v>0</v>
      </c>
      <c r="F406" s="1">
        <v>0</v>
      </c>
      <c r="G406" s="2">
        <f t="shared" si="8"/>
        <v>135355.89239999998</v>
      </c>
      <c r="H406" s="2">
        <f t="shared" si="9"/>
        <v>3.9999999993597157E-2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327522787</v>
      </c>
      <c r="D407" s="1">
        <f>'PR-RAS'!E412</f>
        <v>314660923.62</v>
      </c>
      <c r="E407" s="1">
        <v>0</v>
      </c>
      <c r="F407" s="1">
        <v>0</v>
      </c>
      <c r="G407" s="2">
        <f t="shared" si="8"/>
        <v>388478921.50144005</v>
      </c>
      <c r="H407" s="2">
        <f t="shared" si="9"/>
        <v>0.37999999523162842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308608482</v>
      </c>
      <c r="D408" s="1">
        <f>'PR-RAS'!E413</f>
        <v>347926843.70999998</v>
      </c>
      <c r="E408" s="1">
        <v>0</v>
      </c>
      <c r="F408" s="1">
        <v>0</v>
      </c>
      <c r="G408" s="2">
        <f t="shared" si="8"/>
        <v>408816102.95393997</v>
      </c>
      <c r="H408" s="2">
        <f t="shared" si="9"/>
        <v>0.29000002145767212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18914305</v>
      </c>
      <c r="D409" s="1">
        <f>'PR-RAS'!E414</f>
        <v>0</v>
      </c>
      <c r="E409" s="1">
        <v>0</v>
      </c>
      <c r="F409" s="1">
        <v>0</v>
      </c>
      <c r="G409" s="2">
        <f t="shared" si="8"/>
        <v>7717036.4399999995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33265920.089999974</v>
      </c>
      <c r="E410" s="1">
        <v>0</v>
      </c>
      <c r="F410" s="1">
        <v>0</v>
      </c>
      <c r="G410" s="2">
        <f t="shared" si="8"/>
        <v>27211522.633619975</v>
      </c>
      <c r="H410" s="2">
        <f t="shared" si="9"/>
        <v>8.9999973773956299E-2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75279584</v>
      </c>
      <c r="D411" s="1">
        <f>'PR-RAS'!E416</f>
        <v>94193890.899999991</v>
      </c>
      <c r="E411" s="1">
        <v>0</v>
      </c>
      <c r="F411" s="1">
        <v>0</v>
      </c>
      <c r="G411" s="2">
        <f t="shared" si="8"/>
        <v>108103619.97799999</v>
      </c>
      <c r="H411" s="2">
        <f t="shared" si="9"/>
        <v>0.10000000894069672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3409323</v>
      </c>
      <c r="D413" s="1">
        <f>'PR-RAS'!E418</f>
        <v>2137670.12</v>
      </c>
      <c r="E413" s="1">
        <v>0</v>
      </c>
      <c r="F413" s="1">
        <v>0</v>
      </c>
      <c r="G413" s="2">
        <f t="shared" si="8"/>
        <v>3166081.2548799999</v>
      </c>
      <c r="H413" s="2">
        <f t="shared" si="9"/>
        <v>0.12000000011175871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1000000</v>
      </c>
      <c r="D414" s="1">
        <f>'PR-RAS'!E420</f>
        <v>0</v>
      </c>
      <c r="E414" s="1">
        <v>0</v>
      </c>
      <c r="F414" s="1">
        <v>0</v>
      </c>
      <c r="G414" s="2">
        <f t="shared" si="8"/>
        <v>413000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1000000</v>
      </c>
      <c r="D415" s="1">
        <f>'PR-RAS'!E421</f>
        <v>0</v>
      </c>
      <c r="E415" s="1">
        <v>0</v>
      </c>
      <c r="F415" s="1">
        <v>0</v>
      </c>
      <c r="G415" s="2">
        <f t="shared" si="8"/>
        <v>414000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1000000</v>
      </c>
      <c r="D436" s="1">
        <f>'PR-RAS'!E442</f>
        <v>0</v>
      </c>
      <c r="E436" s="1">
        <v>0</v>
      </c>
      <c r="F436" s="1">
        <v>0</v>
      </c>
      <c r="G436" s="2">
        <f t="shared" si="8"/>
        <v>435000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1000000</v>
      </c>
      <c r="D437" s="1">
        <f>'PR-RAS'!E443</f>
        <v>0</v>
      </c>
      <c r="E437" s="1">
        <v>0</v>
      </c>
      <c r="F437" s="1">
        <v>0</v>
      </c>
      <c r="G437" s="2">
        <f t="shared" si="8"/>
        <v>436000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4274</v>
      </c>
      <c r="D522" s="1">
        <f>'PR-RAS'!E528</f>
        <v>0</v>
      </c>
      <c r="E522" s="1">
        <v>0</v>
      </c>
      <c r="F522" s="1">
        <v>0</v>
      </c>
      <c r="G522" s="2">
        <f t="shared" ref="G522:G809" si="10">(B522/1000)*(C522*1+D522*2)</f>
        <v>2226.7539999999999</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4274</v>
      </c>
      <c r="D587" s="1">
        <f>'PR-RAS'!E593</f>
        <v>0</v>
      </c>
      <c r="E587" s="1">
        <v>0</v>
      </c>
      <c r="F587" s="1">
        <v>0</v>
      </c>
      <c r="G587" s="2">
        <f t="shared" si="10"/>
        <v>2504.5639999999999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4274</v>
      </c>
      <c r="D599" s="1">
        <f>'PR-RAS'!E605</f>
        <v>0</v>
      </c>
      <c r="E599" s="1">
        <v>0</v>
      </c>
      <c r="F599" s="1">
        <v>0</v>
      </c>
      <c r="G599" s="2">
        <f t="shared" si="10"/>
        <v>2555.8519999999999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4274</v>
      </c>
      <c r="D602" s="1">
        <f>'PR-RAS'!E608</f>
        <v>0</v>
      </c>
      <c r="E602" s="1">
        <v>0</v>
      </c>
      <c r="F602" s="1">
        <v>0</v>
      </c>
      <c r="G602" s="2">
        <f t="shared" si="10"/>
        <v>2568.674</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995726</v>
      </c>
      <c r="D629" s="1">
        <f>'PR-RAS'!E635</f>
        <v>0</v>
      </c>
      <c r="E629" s="1">
        <v>0</v>
      </c>
      <c r="F629" s="1">
        <v>0</v>
      </c>
      <c r="G629" s="2">
        <f t="shared" si="10"/>
        <v>625315.92799999996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18757816</v>
      </c>
      <c r="D631" s="1">
        <f>'PR-RAS'!E637</f>
        <v>19753540.34</v>
      </c>
      <c r="E631" s="1">
        <v>0</v>
      </c>
      <c r="F631" s="1">
        <v>0</v>
      </c>
      <c r="G631" s="2">
        <f t="shared" si="10"/>
        <v>36706884.908399999</v>
      </c>
      <c r="H631" s="2">
        <f t="shared" si="11"/>
        <v>0.33999999985098839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328522787</v>
      </c>
      <c r="D633" s="1">
        <f>'PR-RAS'!E639</f>
        <v>314660923.62</v>
      </c>
      <c r="E633" s="1">
        <v>0</v>
      </c>
      <c r="F633" s="1">
        <v>0</v>
      </c>
      <c r="G633" s="2">
        <f t="shared" si="10"/>
        <v>605357808.83967996</v>
      </c>
      <c r="H633" s="2">
        <f t="shared" si="11"/>
        <v>0.37999999523162842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308612756</v>
      </c>
      <c r="D634" s="1">
        <f>'PR-RAS'!E640</f>
        <v>347926843.70999998</v>
      </c>
      <c r="E634" s="1">
        <v>0</v>
      </c>
      <c r="F634" s="1">
        <v>0</v>
      </c>
      <c r="G634" s="2">
        <f t="shared" si="10"/>
        <v>635827258.68485999</v>
      </c>
      <c r="H634" s="2">
        <f t="shared" si="11"/>
        <v>0.29000002145767212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19910031</v>
      </c>
      <c r="D635" s="1">
        <f>'PR-RAS'!E641</f>
        <v>0</v>
      </c>
      <c r="E635" s="1">
        <v>0</v>
      </c>
      <c r="F635" s="1">
        <v>0</v>
      </c>
      <c r="G635" s="2">
        <f t="shared" si="10"/>
        <v>12622959.654000001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33265920.089999974</v>
      </c>
      <c r="E636" s="1">
        <v>0</v>
      </c>
      <c r="F636" s="1">
        <v>0</v>
      </c>
      <c r="G636" s="2">
        <f t="shared" si="10"/>
        <v>42247718.514299966</v>
      </c>
      <c r="H636" s="2">
        <f t="shared" si="11"/>
        <v>8.9999973773956299E-2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94037400</v>
      </c>
      <c r="D637" s="1">
        <f>'PR-RAS'!E643</f>
        <v>113947431.23999999</v>
      </c>
      <c r="E637" s="1">
        <v>0</v>
      </c>
      <c r="F637" s="1">
        <v>0</v>
      </c>
      <c r="G637" s="2">
        <f t="shared" si="10"/>
        <v>204748918.93728003</v>
      </c>
      <c r="H637" s="2">
        <f t="shared" si="11"/>
        <v>0.23999999463558197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113947431</v>
      </c>
      <c r="D639" s="1">
        <f>'PR-RAS'!E645</f>
        <v>80681511.150000021</v>
      </c>
      <c r="E639" s="1">
        <v>0</v>
      </c>
      <c r="F639" s="1">
        <v>0</v>
      </c>
      <c r="G639" s="2">
        <f t="shared" si="10"/>
        <v>175648069.20540005</v>
      </c>
      <c r="H639" s="2">
        <f t="shared" si="11"/>
        <v>0.15000002086162567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16232259</v>
      </c>
      <c r="D641" s="1">
        <f>'PR-RAS'!E647</f>
        <v>17498998.489999998</v>
      </c>
      <c r="E641" s="1">
        <v>0</v>
      </c>
      <c r="F641" s="1">
        <v>0</v>
      </c>
      <c r="G641" s="2">
        <f t="shared" si="10"/>
        <v>32787363.827199999</v>
      </c>
      <c r="H641" s="2">
        <f t="shared" si="11"/>
        <v>0.48999999836087227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118439797</v>
      </c>
      <c r="D642" s="1">
        <f>'PR-RAS'!E649</f>
        <v>125958389.14</v>
      </c>
      <c r="E642" s="1">
        <v>0</v>
      </c>
      <c r="F642" s="1">
        <v>0</v>
      </c>
      <c r="G642" s="2">
        <f t="shared" si="10"/>
        <v>237398564.75447997</v>
      </c>
      <c r="H642" s="2">
        <f t="shared" si="11"/>
        <v>0.14000000059604645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343470905</v>
      </c>
      <c r="D643" s="1">
        <f>'PR-RAS'!E650</f>
        <v>340549506.45999998</v>
      </c>
      <c r="E643" s="1">
        <v>0</v>
      </c>
      <c r="F643" s="1">
        <v>0</v>
      </c>
      <c r="G643" s="2">
        <f t="shared" si="10"/>
        <v>657773887.30463994</v>
      </c>
      <c r="H643" s="2">
        <f t="shared" si="11"/>
        <v>0.45999997854232788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335952312</v>
      </c>
      <c r="D644" s="1">
        <f>'PR-RAS'!E651</f>
        <v>378040917.35000002</v>
      </c>
      <c r="E644" s="1">
        <v>0</v>
      </c>
      <c r="F644" s="1">
        <v>0</v>
      </c>
      <c r="G644" s="2">
        <f t="shared" si="10"/>
        <v>702177956.32810009</v>
      </c>
      <c r="H644" s="2">
        <f t="shared" si="11"/>
        <v>0.35000002384185791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125958390</v>
      </c>
      <c r="D645" s="1">
        <f>'PR-RAS'!E652</f>
        <v>88466978.24999994</v>
      </c>
      <c r="E645" s="1">
        <v>0</v>
      </c>
      <c r="F645" s="1">
        <v>0</v>
      </c>
      <c r="G645" s="2">
        <f t="shared" si="10"/>
        <v>195062671.14599994</v>
      </c>
      <c r="H645" s="2">
        <f t="shared" si="11"/>
        <v>0.24999994039535522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990</v>
      </c>
      <c r="D647" s="1">
        <f>'PR-RAS'!E654</f>
        <v>1014</v>
      </c>
      <c r="E647" s="1">
        <v>0</v>
      </c>
      <c r="F647" s="1">
        <v>0</v>
      </c>
      <c r="G647" s="2">
        <f t="shared" si="10"/>
        <v>1949.6280000000002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953</v>
      </c>
      <c r="D649" s="1">
        <f>'PR-RAS'!E656</f>
        <v>965</v>
      </c>
      <c r="E649" s="1">
        <v>0</v>
      </c>
      <c r="F649" s="1">
        <v>0</v>
      </c>
      <c r="G649" s="2">
        <f t="shared" si="10"/>
        <v>1868.184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208015</v>
      </c>
      <c r="D669" s="1">
        <f>'PR-RAS'!E676</f>
        <v>772799.71</v>
      </c>
      <c r="E669" s="1">
        <v>0</v>
      </c>
      <c r="F669" s="1">
        <v>0</v>
      </c>
      <c r="G669" s="2">
        <f t="shared" si="10"/>
        <v>1171414.4325600001</v>
      </c>
      <c r="H669" s="2">
        <f t="shared" si="11"/>
        <v>0.2900000000372529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264011</v>
      </c>
      <c r="D688" s="1">
        <f>'PR-RAS'!E695</f>
        <v>732521.49</v>
      </c>
      <c r="E688" s="1">
        <v>0</v>
      </c>
      <c r="F688" s="1">
        <v>0</v>
      </c>
      <c r="G688" s="2">
        <f t="shared" si="10"/>
        <v>1187860.0842600001</v>
      </c>
      <c r="H688" s="2">
        <f t="shared" si="11"/>
        <v>0.48999999999068677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81142</v>
      </c>
      <c r="D690" s="1">
        <f>'PR-RAS'!E697</f>
        <v>33841.26</v>
      </c>
      <c r="E690" s="1">
        <v>0</v>
      </c>
      <c r="F690" s="1">
        <v>0</v>
      </c>
      <c r="G690" s="2">
        <f t="shared" si="10"/>
        <v>102540.09428</v>
      </c>
      <c r="H690" s="2">
        <f t="shared" si="11"/>
        <v>0.26000000000203727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11660</v>
      </c>
      <c r="D705" s="1">
        <f>'PR-RAS'!E712</f>
        <v>5119</v>
      </c>
      <c r="E705" s="1">
        <v>0</v>
      </c>
      <c r="F705" s="1">
        <v>0</v>
      </c>
      <c r="G705" s="2">
        <f t="shared" si="10"/>
        <v>15416.191999999999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325394</v>
      </c>
      <c r="D709" s="1">
        <f>'PR-RAS'!E716</f>
        <v>387797.44</v>
      </c>
      <c r="E709" s="1">
        <v>0</v>
      </c>
      <c r="F709" s="1">
        <v>0</v>
      </c>
      <c r="G709" s="2">
        <f t="shared" si="10"/>
        <v>779500.12703999993</v>
      </c>
      <c r="H709" s="2">
        <f t="shared" si="11"/>
        <v>0.44000000000232831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164039</v>
      </c>
      <c r="D710" s="1">
        <f>'PR-RAS'!E717</f>
        <v>167510.76999999999</v>
      </c>
      <c r="E710" s="1">
        <v>0</v>
      </c>
      <c r="F710" s="1">
        <v>0</v>
      </c>
      <c r="G710" s="2">
        <f t="shared" si="10"/>
        <v>353833.92285999999</v>
      </c>
      <c r="H710" s="2">
        <f t="shared" si="11"/>
        <v>0.23000000001047738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4302810</v>
      </c>
      <c r="D711" s="1">
        <f>'PR-RAS'!E718</f>
        <v>4702469.45</v>
      </c>
      <c r="E711" s="1">
        <v>0</v>
      </c>
      <c r="F711" s="1">
        <v>0</v>
      </c>
      <c r="G711" s="2">
        <f t="shared" si="10"/>
        <v>9732501.7190000005</v>
      </c>
      <c r="H711" s="2">
        <f t="shared" si="11"/>
        <v>0.45000000018626451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210803</v>
      </c>
      <c r="D713" s="1">
        <f>'PR-RAS'!E720</f>
        <v>83176.84</v>
      </c>
      <c r="E713" s="1">
        <v>0</v>
      </c>
      <c r="F713" s="1">
        <v>0</v>
      </c>
      <c r="G713" s="2">
        <f t="shared" si="10"/>
        <v>268535.55615999998</v>
      </c>
      <c r="H713" s="2">
        <f t="shared" si="11"/>
        <v>0.16000000000349246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166404</v>
      </c>
      <c r="D714" s="1">
        <f>'PR-RAS'!E721</f>
        <v>27591.41</v>
      </c>
      <c r="E714" s="1">
        <v>0</v>
      </c>
      <c r="F714" s="1">
        <v>0</v>
      </c>
      <c r="G714" s="2">
        <f t="shared" si="10"/>
        <v>157991.40265999999</v>
      </c>
      <c r="H714" s="2">
        <f t="shared" si="11"/>
        <v>0.40999999999985448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294940</v>
      </c>
      <c r="D715" s="1">
        <f>'PR-RAS'!E722</f>
        <v>70535.3</v>
      </c>
      <c r="E715" s="1">
        <v>0</v>
      </c>
      <c r="F715" s="1">
        <v>0</v>
      </c>
      <c r="G715" s="2">
        <f t="shared" si="10"/>
        <v>311311.56839999999</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103307</v>
      </c>
      <c r="D716" s="1">
        <f>'PR-RAS'!E723</f>
        <v>94065.84</v>
      </c>
      <c r="E716" s="1">
        <v>0</v>
      </c>
      <c r="F716" s="1">
        <v>0</v>
      </c>
      <c r="G716" s="2">
        <f t="shared" si="10"/>
        <v>208378.6562</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58648</v>
      </c>
      <c r="D718" s="1">
        <f>'PR-RAS'!E725</f>
        <v>50211.05</v>
      </c>
      <c r="E718" s="1">
        <v>0</v>
      </c>
      <c r="F718" s="1">
        <v>0</v>
      </c>
      <c r="G718" s="2">
        <f t="shared" si="10"/>
        <v>114053.2617</v>
      </c>
      <c r="H718" s="2">
        <f t="shared" si="11"/>
        <v>5.0000000002910383E-2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27907</v>
      </c>
      <c r="D719" s="1">
        <f>'PR-RAS'!E726</f>
        <v>16813</v>
      </c>
      <c r="E719" s="1">
        <v>0</v>
      </c>
      <c r="F719" s="1">
        <v>0</v>
      </c>
      <c r="G719" s="2">
        <f t="shared" si="10"/>
        <v>44180.693999999996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29</v>
      </c>
      <c r="D737" s="1">
        <f>'PR-RAS'!E744</f>
        <v>0</v>
      </c>
      <c r="E737" s="1">
        <v>0</v>
      </c>
      <c r="F737" s="1">
        <v>0</v>
      </c>
      <c r="G737" s="2">
        <f t="shared" si="10"/>
        <v>21.344000000000001</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1733800</v>
      </c>
      <c r="D812" s="1">
        <f>'PR-RAS'!E819</f>
        <v>1281070.57</v>
      </c>
      <c r="E812" s="1">
        <v>0</v>
      </c>
      <c r="F812" s="1">
        <v>0</v>
      </c>
      <c r="G812" s="2">
        <f t="shared" si="18"/>
        <v>3484008.2645400008</v>
      </c>
      <c r="H812" s="2">
        <f t="shared" si="19"/>
        <v>0.42999999993480742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1000000</v>
      </c>
      <c r="D849" s="1">
        <f>'PR-RAS'!E856</f>
        <v>0</v>
      </c>
      <c r="E849" s="1">
        <v>0</v>
      </c>
      <c r="F849" s="1">
        <v>0</v>
      </c>
      <c r="G849" s="2">
        <f t="shared" si="18"/>
        <v>848000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4274</v>
      </c>
      <c r="D951" s="1">
        <f>'PR-RAS'!E958</f>
        <v>0</v>
      </c>
      <c r="E951" s="1">
        <v>0</v>
      </c>
      <c r="F951" s="1">
        <v>0</v>
      </c>
      <c r="G951" s="2">
        <f t="shared" si="18"/>
        <v>4060.2999999999997</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293432337</v>
      </c>
      <c r="D984" s="6">
        <f>BILANCA!E6</f>
        <v>285221220.72999996</v>
      </c>
      <c r="E984" s="6">
        <v>0</v>
      </c>
      <c r="F984" s="6">
        <v>0</v>
      </c>
      <c r="G984" s="7">
        <f t="shared" ref="G984:G1241" si="22">B984/1000*C984+B984/500*D984</f>
        <v>863874.77845999994</v>
      </c>
      <c r="H984" s="7">
        <f t="shared" si="19"/>
        <v>0.27000004053115845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132671937</v>
      </c>
      <c r="D985" s="1">
        <f>BILANCA!E7</f>
        <v>162390208.01999995</v>
      </c>
      <c r="E985" s="1">
        <v>0</v>
      </c>
      <c r="F985" s="1">
        <v>0</v>
      </c>
      <c r="G985" s="2">
        <f t="shared" si="22"/>
        <v>914904.70607999992</v>
      </c>
      <c r="H985" s="2">
        <f t="shared" si="19"/>
        <v>1.9999951124191284E-2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24403301</v>
      </c>
      <c r="D986" s="1">
        <f>BILANCA!E8</f>
        <v>24391710.59</v>
      </c>
      <c r="E986" s="1">
        <v>0</v>
      </c>
      <c r="F986" s="1">
        <v>0</v>
      </c>
      <c r="G986" s="2">
        <f t="shared" si="22"/>
        <v>219560.16654000001</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23824901</v>
      </c>
      <c r="D987" s="1">
        <f>BILANCA!E9</f>
        <v>23824900.530000001</v>
      </c>
      <c r="E987" s="1">
        <v>0</v>
      </c>
      <c r="F987" s="1">
        <v>0</v>
      </c>
      <c r="G987" s="2">
        <f t="shared" si="22"/>
        <v>285898.80824000004</v>
      </c>
      <c r="H987" s="2">
        <f t="shared" si="19"/>
        <v>0.4699999988079071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594399</v>
      </c>
      <c r="D988" s="1">
        <f>BILANCA!E10</f>
        <v>582809.06000000006</v>
      </c>
      <c r="E988" s="1">
        <v>0</v>
      </c>
      <c r="F988" s="1">
        <v>0</v>
      </c>
      <c r="G988" s="2">
        <f t="shared" si="22"/>
        <v>8800.0856000000003</v>
      </c>
      <c r="H988" s="2">
        <f t="shared" si="19"/>
        <v>6.0000000055879354E-2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15999</v>
      </c>
      <c r="D989" s="1">
        <f>BILANCA!E11</f>
        <v>15999</v>
      </c>
      <c r="E989" s="1">
        <v>0</v>
      </c>
      <c r="F989" s="1">
        <v>0</v>
      </c>
      <c r="G989" s="2">
        <f t="shared" si="22"/>
        <v>287.98199999999997</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97507359</v>
      </c>
      <c r="D990" s="1">
        <f>BILANCA!E12</f>
        <v>132348791.93999994</v>
      </c>
      <c r="E990" s="1">
        <v>0</v>
      </c>
      <c r="F990" s="1">
        <v>0</v>
      </c>
      <c r="G990" s="2">
        <f t="shared" si="22"/>
        <v>2535434.600159999</v>
      </c>
      <c r="H990" s="2">
        <f t="shared" si="19"/>
        <v>6.0000061988830566E-2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46728862</v>
      </c>
      <c r="D991" s="1">
        <f>BILANCA!E13</f>
        <v>56812555.889999986</v>
      </c>
      <c r="E991" s="1">
        <v>0</v>
      </c>
      <c r="F991" s="1">
        <v>0</v>
      </c>
      <c r="G991" s="2">
        <f t="shared" si="22"/>
        <v>1282831.7902399998</v>
      </c>
      <c r="H991" s="2">
        <f t="shared" si="19"/>
        <v>0.11000001430511475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97365974</v>
      </c>
      <c r="D993" s="1">
        <f>BILANCA!E15</f>
        <v>103942319.16</v>
      </c>
      <c r="E993" s="1">
        <v>0</v>
      </c>
      <c r="F993" s="1">
        <v>0</v>
      </c>
      <c r="G993" s="2">
        <f t="shared" si="22"/>
        <v>3052506.1232000003</v>
      </c>
      <c r="H993" s="2">
        <f t="shared" si="19"/>
        <v>0.15999999642372131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5993601</v>
      </c>
      <c r="D995" s="1">
        <f>BILANCA!E17</f>
        <v>10741047.289999999</v>
      </c>
      <c r="E995" s="1">
        <v>0</v>
      </c>
      <c r="F995" s="1">
        <v>0</v>
      </c>
      <c r="G995" s="2">
        <f t="shared" si="22"/>
        <v>329708.34696</v>
      </c>
      <c r="H995" s="2">
        <f t="shared" si="19"/>
        <v>0.28999999910593033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56630713</v>
      </c>
      <c r="D996" s="1">
        <f>BILANCA!E18</f>
        <v>57870810.560000002</v>
      </c>
      <c r="E996" s="1">
        <v>0</v>
      </c>
      <c r="F996" s="1">
        <v>0</v>
      </c>
      <c r="G996" s="2">
        <f t="shared" si="22"/>
        <v>2240840.34356</v>
      </c>
      <c r="H996" s="2">
        <f t="shared" si="19"/>
        <v>0.43999999761581421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40794870</v>
      </c>
      <c r="D997" s="1">
        <f>BILANCA!E19</f>
        <v>66048271.219999969</v>
      </c>
      <c r="E997" s="1">
        <v>0</v>
      </c>
      <c r="F997" s="1">
        <v>0</v>
      </c>
      <c r="G997" s="2">
        <f t="shared" si="22"/>
        <v>2420479.7741599991</v>
      </c>
      <c r="H997" s="2">
        <f t="shared" si="19"/>
        <v>0.21999996900558472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40209784</v>
      </c>
      <c r="D998" s="1">
        <f>BILANCA!E20</f>
        <v>40880367.670000002</v>
      </c>
      <c r="E998" s="1">
        <v>0</v>
      </c>
      <c r="F998" s="1">
        <v>0</v>
      </c>
      <c r="G998" s="2">
        <f t="shared" si="22"/>
        <v>1829557.7901000001</v>
      </c>
      <c r="H998" s="2">
        <f t="shared" si="19"/>
        <v>0.32999999821186066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1530658</v>
      </c>
      <c r="D999" s="1">
        <f>BILANCA!E21</f>
        <v>1578305.18</v>
      </c>
      <c r="E999" s="1">
        <v>0</v>
      </c>
      <c r="F999" s="1">
        <v>0</v>
      </c>
      <c r="G999" s="2">
        <f t="shared" si="22"/>
        <v>74996.29376</v>
      </c>
      <c r="H999" s="2">
        <f t="shared" si="19"/>
        <v>0.17999999993480742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9448415</v>
      </c>
      <c r="D1000" s="1">
        <f>BILANCA!E22</f>
        <v>9707532.3800000008</v>
      </c>
      <c r="E1000" s="1">
        <v>0</v>
      </c>
      <c r="F1000" s="1">
        <v>0</v>
      </c>
      <c r="G1000" s="2">
        <f t="shared" si="22"/>
        <v>490679.15592000005</v>
      </c>
      <c r="H1000" s="2">
        <f t="shared" si="19"/>
        <v>0.38000000081956387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256733946</v>
      </c>
      <c r="D1001" s="1">
        <f>BILANCA!E23</f>
        <v>279455903.82999998</v>
      </c>
      <c r="E1001" s="1">
        <v>0</v>
      </c>
      <c r="F1001" s="1">
        <v>0</v>
      </c>
      <c r="G1001" s="2">
        <f t="shared" si="22"/>
        <v>14681623.565879997</v>
      </c>
      <c r="H1001" s="2">
        <f t="shared" si="19"/>
        <v>0.17000001668930054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39663369</v>
      </c>
      <c r="D1002" s="1">
        <f>BILANCA!E24</f>
        <v>68798921.269999996</v>
      </c>
      <c r="E1002" s="1">
        <v>0</v>
      </c>
      <c r="F1002" s="1">
        <v>0</v>
      </c>
      <c r="G1002" s="2">
        <f t="shared" si="22"/>
        <v>3367963.0192599995</v>
      </c>
      <c r="H1002" s="2">
        <f t="shared" si="19"/>
        <v>0.26999999582767487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6274152</v>
      </c>
      <c r="D1004" s="1">
        <f>BILANCA!E26</f>
        <v>6274506.5199999996</v>
      </c>
      <c r="E1004" s="1">
        <v>0</v>
      </c>
      <c r="F1004" s="1">
        <v>0</v>
      </c>
      <c r="G1004" s="2">
        <f t="shared" si="22"/>
        <v>395286.46583999996</v>
      </c>
      <c r="H1004" s="2">
        <f t="shared" si="19"/>
        <v>0.48000000044703484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313065454</v>
      </c>
      <c r="D1006" s="1">
        <f>BILANCA!E28</f>
        <v>340647265.63</v>
      </c>
      <c r="E1006" s="1">
        <v>0</v>
      </c>
      <c r="F1006" s="1">
        <v>0</v>
      </c>
      <c r="G1006" s="2">
        <f t="shared" si="22"/>
        <v>22870279.660980001</v>
      </c>
      <c r="H1006" s="2">
        <f t="shared" si="19"/>
        <v>0.37000000476837158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1402171</v>
      </c>
      <c r="D1007" s="1">
        <f>BILANCA!E29</f>
        <v>2293882.46</v>
      </c>
      <c r="E1007" s="1">
        <v>0</v>
      </c>
      <c r="F1007" s="1">
        <v>0</v>
      </c>
      <c r="G1007" s="2">
        <f t="shared" si="22"/>
        <v>143758.46208</v>
      </c>
      <c r="H1007" s="2">
        <f t="shared" si="19"/>
        <v>0.4599999999627471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2407567</v>
      </c>
      <c r="D1008" s="1">
        <f>BILANCA!E30</f>
        <v>2429585.88</v>
      </c>
      <c r="E1008" s="1">
        <v>0</v>
      </c>
      <c r="F1008" s="1">
        <v>0</v>
      </c>
      <c r="G1008" s="2">
        <f t="shared" si="22"/>
        <v>181668.46899999998</v>
      </c>
      <c r="H1008" s="2">
        <f t="shared" si="19"/>
        <v>0.12000000011175871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5800886</v>
      </c>
      <c r="D1010" s="1">
        <f>BILANCA!E32</f>
        <v>6677348.21</v>
      </c>
      <c r="E1010" s="1">
        <v>0</v>
      </c>
      <c r="F1010" s="1">
        <v>0</v>
      </c>
      <c r="G1010" s="2">
        <f t="shared" si="22"/>
        <v>517200.72534</v>
      </c>
      <c r="H1010" s="2">
        <f t="shared" si="19"/>
        <v>0.2099999999627471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6806282</v>
      </c>
      <c r="D1012" s="1">
        <f>BILANCA!E34</f>
        <v>6813051.6299999999</v>
      </c>
      <c r="E1012" s="1">
        <v>0</v>
      </c>
      <c r="F1012" s="1">
        <v>0</v>
      </c>
      <c r="G1012" s="2">
        <f t="shared" si="22"/>
        <v>592539.17253999994</v>
      </c>
      <c r="H1012" s="2">
        <f t="shared" si="19"/>
        <v>0.37000000011175871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5137364</v>
      </c>
      <c r="D1013" s="1">
        <f>BILANCA!E35</f>
        <v>5176887.05</v>
      </c>
      <c r="E1013" s="1">
        <v>0</v>
      </c>
      <c r="F1013" s="1">
        <v>0</v>
      </c>
      <c r="G1013" s="2">
        <f t="shared" si="22"/>
        <v>464734.14299999998</v>
      </c>
      <c r="H1013" s="2">
        <f t="shared" si="19"/>
        <v>4.9999999813735485E-2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4677493</v>
      </c>
      <c r="D1014" s="1">
        <f>BILANCA!E36</f>
        <v>4717015.62</v>
      </c>
      <c r="E1014" s="1">
        <v>0</v>
      </c>
      <c r="F1014" s="1">
        <v>0</v>
      </c>
      <c r="G1014" s="2">
        <f t="shared" si="22"/>
        <v>437457.25144000002</v>
      </c>
      <c r="H1014" s="2">
        <f t="shared" si="19"/>
        <v>0.37999999988824129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459871</v>
      </c>
      <c r="D1015" s="1">
        <f>BILANCA!E37</f>
        <v>459871.43</v>
      </c>
      <c r="E1015" s="1">
        <v>0</v>
      </c>
      <c r="F1015" s="1">
        <v>0</v>
      </c>
      <c r="G1015" s="2">
        <f t="shared" si="22"/>
        <v>44147.643519999998</v>
      </c>
      <c r="H1015" s="2">
        <f t="shared" si="19"/>
        <v>0.42999999999301508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3444092</v>
      </c>
      <c r="D1023" s="1">
        <f>BILANCA!E45</f>
        <v>2017195.3200000003</v>
      </c>
      <c r="E1023" s="1">
        <v>0</v>
      </c>
      <c r="F1023" s="1">
        <v>0</v>
      </c>
      <c r="G1023" s="2">
        <f t="shared" si="22"/>
        <v>299139.30560000002</v>
      </c>
      <c r="H1023" s="2">
        <f t="shared" si="19"/>
        <v>0.32000000029802322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6792250</v>
      </c>
      <c r="D1025" s="1">
        <f>BILANCA!E47</f>
        <v>7211116.5</v>
      </c>
      <c r="E1025" s="1">
        <v>0</v>
      </c>
      <c r="F1025" s="1">
        <v>0</v>
      </c>
      <c r="G1025" s="2">
        <f t="shared" si="22"/>
        <v>891008.28600000008</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3348158</v>
      </c>
      <c r="D1028" s="1">
        <f>BILANCA!E50</f>
        <v>5193921.18</v>
      </c>
      <c r="E1028" s="1">
        <v>0</v>
      </c>
      <c r="F1028" s="1">
        <v>0</v>
      </c>
      <c r="G1028" s="2">
        <f t="shared" si="22"/>
        <v>618120.01619999995</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126431</v>
      </c>
      <c r="D1029" s="1">
        <f>BILANCA!E51</f>
        <v>126431.11</v>
      </c>
      <c r="E1029" s="1">
        <v>0</v>
      </c>
      <c r="F1029" s="1">
        <v>0</v>
      </c>
      <c r="G1029" s="2">
        <f t="shared" si="22"/>
        <v>17447.488119999998</v>
      </c>
      <c r="H1029" s="2">
        <f t="shared" si="19"/>
        <v>0.11000000000058208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2260192</v>
      </c>
      <c r="D1032" s="1">
        <f>BILANCA!E54</f>
        <v>2257835.44</v>
      </c>
      <c r="E1032" s="1">
        <v>0</v>
      </c>
      <c r="F1032" s="1">
        <v>0</v>
      </c>
      <c r="G1032" s="2">
        <f t="shared" si="22"/>
        <v>332017.28112</v>
      </c>
      <c r="H1032" s="2">
        <f t="shared" si="19"/>
        <v>0.43999999994412065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2260192</v>
      </c>
      <c r="D1033" s="1">
        <f>BILANCA!E55</f>
        <v>2257835.44</v>
      </c>
      <c r="E1033" s="1">
        <v>0</v>
      </c>
      <c r="F1033" s="1">
        <v>0</v>
      </c>
      <c r="G1033" s="2">
        <f t="shared" si="22"/>
        <v>338793.14399999997</v>
      </c>
      <c r="H1033" s="2">
        <f t="shared" si="19"/>
        <v>0.43999999994412065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10634846</v>
      </c>
      <c r="D1034" s="1">
        <f>BILANCA!E56</f>
        <v>5523274.3799999999</v>
      </c>
      <c r="E1034" s="1">
        <v>0</v>
      </c>
      <c r="F1034" s="1">
        <v>0</v>
      </c>
      <c r="G1034" s="2">
        <f t="shared" si="22"/>
        <v>1105751.1327599999</v>
      </c>
      <c r="H1034" s="2">
        <f t="shared" si="19"/>
        <v>0.37999999988824129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10072934</v>
      </c>
      <c r="D1035" s="1">
        <f>BILANCA!E57</f>
        <v>4927025.3899999997</v>
      </c>
      <c r="E1035" s="1">
        <v>0</v>
      </c>
      <c r="F1035" s="1">
        <v>0</v>
      </c>
      <c r="G1035" s="2">
        <f t="shared" si="22"/>
        <v>1036203.2085599999</v>
      </c>
      <c r="H1035" s="2">
        <f t="shared" si="19"/>
        <v>0.38999999966472387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556849</v>
      </c>
      <c r="D1036" s="1">
        <f>BILANCA!E58</f>
        <v>591186.52</v>
      </c>
      <c r="E1036" s="1">
        <v>0</v>
      </c>
      <c r="F1036" s="1">
        <v>0</v>
      </c>
      <c r="G1036" s="2">
        <f t="shared" si="22"/>
        <v>92178.768119999993</v>
      </c>
      <c r="H1036" s="2">
        <f t="shared" si="19"/>
        <v>0.47999999998137355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5063</v>
      </c>
      <c r="D1039" s="1">
        <f>BILANCA!E61</f>
        <v>5062.47</v>
      </c>
      <c r="E1039" s="1">
        <v>0</v>
      </c>
      <c r="F1039" s="1">
        <v>0</v>
      </c>
      <c r="G1039" s="2">
        <f t="shared" si="22"/>
        <v>850.52464000000009</v>
      </c>
      <c r="H1039" s="2">
        <f t="shared" si="19"/>
        <v>0.47000000000025466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160760400</v>
      </c>
      <c r="D1046" s="1">
        <f>BILANCA!E68</f>
        <v>122831012.70999999</v>
      </c>
      <c r="E1046" s="1">
        <v>0</v>
      </c>
      <c r="F1046" s="1">
        <v>0</v>
      </c>
      <c r="G1046" s="2">
        <f t="shared" si="22"/>
        <v>25604612.801459998</v>
      </c>
      <c r="H1046" s="2">
        <f t="shared" si="19"/>
        <v>0.29000000655651093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125958390</v>
      </c>
      <c r="D1047" s="1">
        <f>BILANCA!E69</f>
        <v>88466978.25</v>
      </c>
      <c r="E1047" s="1">
        <v>0</v>
      </c>
      <c r="F1047" s="1">
        <v>0</v>
      </c>
      <c r="G1047" s="2">
        <f t="shared" si="22"/>
        <v>19385110.175999999</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125903850</v>
      </c>
      <c r="D1048" s="1">
        <f>BILANCA!E70</f>
        <v>88466978.25</v>
      </c>
      <c r="E1048" s="1">
        <v>0</v>
      </c>
      <c r="F1048" s="1">
        <v>0</v>
      </c>
      <c r="G1048" s="2">
        <f t="shared" si="22"/>
        <v>19684457.422499999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125903850</v>
      </c>
      <c r="D1050" s="1">
        <f>BILANCA!E72</f>
        <v>88466978.25</v>
      </c>
      <c r="E1050" s="1">
        <v>0</v>
      </c>
      <c r="F1050" s="1">
        <v>0</v>
      </c>
      <c r="G1050" s="2">
        <f t="shared" si="22"/>
        <v>20290133.035500001</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54540</v>
      </c>
      <c r="D1053" s="1">
        <f>BILANCA!E75</f>
        <v>0</v>
      </c>
      <c r="E1053" s="1">
        <v>0</v>
      </c>
      <c r="F1053" s="1">
        <v>0</v>
      </c>
      <c r="G1053" s="2">
        <f t="shared" si="22"/>
        <v>3817.8</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5725514</v>
      </c>
      <c r="D1056" s="1">
        <f>BILANCA!E78</f>
        <v>5561776.4900000002</v>
      </c>
      <c r="E1056" s="1">
        <v>0</v>
      </c>
      <c r="F1056" s="1">
        <v>0</v>
      </c>
      <c r="G1056" s="2">
        <f t="shared" si="22"/>
        <v>1229981.8895399999</v>
      </c>
      <c r="H1056" s="2">
        <f t="shared" si="19"/>
        <v>0.49000000022351742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273886</v>
      </c>
      <c r="D1060" s="1">
        <f>BILANCA!E82</f>
        <v>412770.25</v>
      </c>
      <c r="E1060" s="1">
        <v>0</v>
      </c>
      <c r="F1060" s="1">
        <v>0</v>
      </c>
      <c r="G1060" s="2">
        <f t="shared" si="22"/>
        <v>84655.840499999991</v>
      </c>
      <c r="H1060" s="2">
        <f t="shared" si="19"/>
        <v>0.25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128384</v>
      </c>
      <c r="D1061" s="1">
        <f>BILANCA!E83</f>
        <v>118637.29</v>
      </c>
      <c r="E1061" s="1">
        <v>0</v>
      </c>
      <c r="F1061" s="1">
        <v>0</v>
      </c>
      <c r="G1061" s="2">
        <f t="shared" si="22"/>
        <v>28521.36924</v>
      </c>
      <c r="H1061" s="2">
        <f t="shared" si="19"/>
        <v>0.28999999999359716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32673</v>
      </c>
      <c r="D1062" s="1">
        <f>BILANCA!E84</f>
        <v>32673</v>
      </c>
      <c r="E1062" s="1">
        <v>0</v>
      </c>
      <c r="F1062" s="1">
        <v>0</v>
      </c>
      <c r="G1062" s="2">
        <f t="shared" si="22"/>
        <v>7743.5010000000002</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5290571</v>
      </c>
      <c r="D1064" s="1">
        <f>BILANCA!E86</f>
        <v>4997695.95</v>
      </c>
      <c r="E1064" s="1">
        <v>0</v>
      </c>
      <c r="F1064" s="1">
        <v>0</v>
      </c>
      <c r="G1064" s="2">
        <f t="shared" si="22"/>
        <v>1238162.9949</v>
      </c>
      <c r="H1064" s="2">
        <f t="shared" si="19"/>
        <v>4.9999999813735485E-2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235000</v>
      </c>
      <c r="D1065" s="1">
        <f>BILANCA!E87</f>
        <v>0</v>
      </c>
      <c r="E1065" s="1">
        <v>0</v>
      </c>
      <c r="F1065" s="1">
        <v>0</v>
      </c>
      <c r="G1065" s="2">
        <f t="shared" si="22"/>
        <v>19270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235000</v>
      </c>
      <c r="D1066" s="1">
        <f>BILANCA!E88</f>
        <v>0</v>
      </c>
      <c r="E1066" s="1">
        <v>0</v>
      </c>
      <c r="F1066" s="1">
        <v>0</v>
      </c>
      <c r="G1066" s="2">
        <f t="shared" si="22"/>
        <v>19505</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235000</v>
      </c>
      <c r="D1075" s="1">
        <f>BILANCA!E97</f>
        <v>0</v>
      </c>
      <c r="E1075" s="1">
        <v>0</v>
      </c>
      <c r="F1075" s="1">
        <v>0</v>
      </c>
      <c r="G1075" s="2">
        <f t="shared" si="22"/>
        <v>21620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8701920</v>
      </c>
      <c r="D1112" s="1">
        <f>BILANCA!E134</f>
        <v>8701919.25</v>
      </c>
      <c r="E1112" s="1">
        <v>0</v>
      </c>
      <c r="F1112" s="1">
        <v>0</v>
      </c>
      <c r="G1112" s="2">
        <f t="shared" si="22"/>
        <v>3367642.8465</v>
      </c>
      <c r="H1112" s="2">
        <f t="shared" si="23"/>
        <v>0.25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8701920</v>
      </c>
      <c r="D1113" s="1">
        <f>BILANCA!E135</f>
        <v>8701919.25</v>
      </c>
      <c r="E1113" s="1">
        <v>0</v>
      </c>
      <c r="F1113" s="1">
        <v>0</v>
      </c>
      <c r="G1113" s="2">
        <f t="shared" si="22"/>
        <v>3393748.605</v>
      </c>
      <c r="H1113" s="2">
        <f t="shared" si="23"/>
        <v>0.25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8701920</v>
      </c>
      <c r="D1119" s="1">
        <f>BILANCA!E141</f>
        <v>8701919.25</v>
      </c>
      <c r="E1119" s="1">
        <v>0</v>
      </c>
      <c r="F1119" s="1">
        <v>0</v>
      </c>
      <c r="G1119" s="2">
        <f t="shared" si="22"/>
        <v>3550383.1560000004</v>
      </c>
      <c r="H1119" s="2">
        <f t="shared" si="23"/>
        <v>0.25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3742527</v>
      </c>
      <c r="D1124" s="1">
        <f>BILANCA!E146</f>
        <v>2516629.19</v>
      </c>
      <c r="E1124" s="1">
        <v>0</v>
      </c>
      <c r="F1124" s="1">
        <v>0</v>
      </c>
      <c r="G1124" s="2">
        <f t="shared" si="22"/>
        <v>1237385.7385799997</v>
      </c>
      <c r="H1124" s="2">
        <f t="shared" si="23"/>
        <v>0.18999999994412065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49127</v>
      </c>
      <c r="D1136" s="1">
        <f>BILANCA!E158</f>
        <v>2192.5500000000002</v>
      </c>
      <c r="E1136" s="1">
        <v>0</v>
      </c>
      <c r="F1136" s="1">
        <v>0</v>
      </c>
      <c r="G1136" s="2">
        <f t="shared" si="22"/>
        <v>8187.3512999999994</v>
      </c>
      <c r="H1136" s="2">
        <f t="shared" si="23"/>
        <v>0.4499999999998181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3417334</v>
      </c>
      <c r="D1138" s="1">
        <f>BILANCA!E160</f>
        <v>2671267.1</v>
      </c>
      <c r="E1138" s="1">
        <v>0</v>
      </c>
      <c r="F1138" s="1">
        <v>0</v>
      </c>
      <c r="G1138" s="2">
        <f t="shared" si="22"/>
        <v>1357779.571</v>
      </c>
      <c r="H1138" s="2">
        <f t="shared" si="23"/>
        <v>0.10000000009313226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401081</v>
      </c>
      <c r="D1140" s="1">
        <f>BILANCA!E162</f>
        <v>0</v>
      </c>
      <c r="E1140" s="1">
        <v>0</v>
      </c>
      <c r="F1140" s="1">
        <v>0</v>
      </c>
      <c r="G1140" s="2">
        <f t="shared" si="22"/>
        <v>62969.716999999997</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125015</v>
      </c>
      <c r="D1141" s="1">
        <f>BILANCA!E163</f>
        <v>156830.46</v>
      </c>
      <c r="E1141" s="1">
        <v>0</v>
      </c>
      <c r="F1141" s="1">
        <v>0</v>
      </c>
      <c r="G1141" s="2">
        <f t="shared" si="22"/>
        <v>69310.795360000004</v>
      </c>
      <c r="H1141" s="2">
        <f t="shared" si="23"/>
        <v>0.45999999999185093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164790</v>
      </c>
      <c r="D1142" s="1">
        <f>BILANCA!E164</f>
        <v>84711.039999999994</v>
      </c>
      <c r="E1142" s="1">
        <v>0</v>
      </c>
      <c r="F1142" s="1">
        <v>0</v>
      </c>
      <c r="G1142" s="2">
        <f t="shared" si="22"/>
        <v>53139.720719999998</v>
      </c>
      <c r="H1142" s="2">
        <f t="shared" si="23"/>
        <v>3.9999999993597157E-2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164790</v>
      </c>
      <c r="D1144" s="1">
        <f>BILANCA!E166</f>
        <v>84711.039999999994</v>
      </c>
      <c r="E1144" s="1">
        <v>0</v>
      </c>
      <c r="F1144" s="1">
        <v>0</v>
      </c>
      <c r="G1144" s="2">
        <f t="shared" si="22"/>
        <v>53808.14488</v>
      </c>
      <c r="H1144" s="2">
        <f t="shared" si="23"/>
        <v>3.9999999993597157E-2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16232259</v>
      </c>
      <c r="D1148" s="1">
        <f>BILANCA!E170</f>
        <v>17498998.489999998</v>
      </c>
      <c r="E1148" s="1">
        <v>0</v>
      </c>
      <c r="F1148" s="1">
        <v>0</v>
      </c>
      <c r="G1148" s="2">
        <f t="shared" si="22"/>
        <v>8452992.2367000002</v>
      </c>
      <c r="H1148" s="2">
        <f t="shared" si="23"/>
        <v>0.48999999836087227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149703</v>
      </c>
      <c r="D1149" s="1">
        <f>BILANCA!E171</f>
        <v>284541.88</v>
      </c>
      <c r="E1149" s="1">
        <v>0</v>
      </c>
      <c r="F1149" s="1">
        <v>0</v>
      </c>
      <c r="G1149" s="2">
        <f t="shared" si="22"/>
        <v>119318.60216000001</v>
      </c>
      <c r="H1149" s="2">
        <f t="shared" si="23"/>
        <v>0.11999999999534339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16082556</v>
      </c>
      <c r="D1151" s="1">
        <f>BILANCA!E173</f>
        <v>17214456.609999999</v>
      </c>
      <c r="E1151" s="1">
        <v>0</v>
      </c>
      <c r="F1151" s="1">
        <v>0</v>
      </c>
      <c r="G1151" s="2">
        <f t="shared" si="22"/>
        <v>8485926.8289599996</v>
      </c>
      <c r="H1151" s="2">
        <f t="shared" si="23"/>
        <v>0.39000000059604645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293432337</v>
      </c>
      <c r="D1152" s="1">
        <f>BILANCA!E175</f>
        <v>285221220.72999996</v>
      </c>
      <c r="E1152" s="1">
        <v>0</v>
      </c>
      <c r="F1152" s="1">
        <v>0</v>
      </c>
      <c r="G1152" s="2">
        <f t="shared" si="22"/>
        <v>145994837.55974001</v>
      </c>
      <c r="H1152" s="2">
        <f t="shared" si="23"/>
        <v>0.27000004053115845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34399962</v>
      </c>
      <c r="D1153" s="1">
        <f>BILANCA!E176</f>
        <v>31243148.940000001</v>
      </c>
      <c r="E1153" s="1">
        <v>0</v>
      </c>
      <c r="F1153" s="1">
        <v>0</v>
      </c>
      <c r="G1153" s="2">
        <f t="shared" si="22"/>
        <v>16470664.1796</v>
      </c>
      <c r="H1153" s="2">
        <f t="shared" si="23"/>
        <v>5.9999998658895493E-2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24816323</v>
      </c>
      <c r="D1154" s="1">
        <f>BILANCA!E177</f>
        <v>22715900.199999999</v>
      </c>
      <c r="E1154" s="1">
        <v>0</v>
      </c>
      <c r="F1154" s="1">
        <v>0</v>
      </c>
      <c r="G1154" s="2">
        <f t="shared" si="22"/>
        <v>12012429.101399999</v>
      </c>
      <c r="H1154" s="2">
        <f t="shared" si="23"/>
        <v>0.19999999925494194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16100352</v>
      </c>
      <c r="D1155" s="1">
        <f>BILANCA!E178</f>
        <v>17228490.129999999</v>
      </c>
      <c r="E1155" s="1">
        <v>0</v>
      </c>
      <c r="F1155" s="1">
        <v>0</v>
      </c>
      <c r="G1155" s="2">
        <f t="shared" si="22"/>
        <v>8695861.1487199999</v>
      </c>
      <c r="H1155" s="2">
        <f t="shared" si="23"/>
        <v>0.12999999895691872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5812804</v>
      </c>
      <c r="D1156" s="1">
        <f>BILANCA!E179</f>
        <v>2861149.68</v>
      </c>
      <c r="E1156" s="1">
        <v>0</v>
      </c>
      <c r="F1156" s="1">
        <v>0</v>
      </c>
      <c r="G1156" s="2">
        <f t="shared" si="22"/>
        <v>1995572.8812799999</v>
      </c>
      <c r="H1156" s="2">
        <f t="shared" si="23"/>
        <v>0.31999999983236194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v>
      </c>
      <c r="D1157" s="1">
        <f>BILANCA!E180</f>
        <v>124.7</v>
      </c>
      <c r="E1157" s="1">
        <v>0</v>
      </c>
      <c r="F1157" s="1">
        <v>0</v>
      </c>
      <c r="G1157" s="2">
        <f t="shared" si="22"/>
        <v>55.053599999999996</v>
      </c>
      <c r="H1157" s="2">
        <f t="shared" si="23"/>
        <v>0.29999999999999716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v>
      </c>
      <c r="D1160" s="1">
        <f>BILANCA!E183</f>
        <v>124.7</v>
      </c>
      <c r="E1160" s="1">
        <v>0</v>
      </c>
      <c r="F1160" s="1">
        <v>0</v>
      </c>
      <c r="G1160" s="2">
        <f t="shared" si="22"/>
        <v>56.002800000000001</v>
      </c>
      <c r="H1160" s="2">
        <f t="shared" si="23"/>
        <v>0.29999999999999716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34200</v>
      </c>
      <c r="D1163" s="1">
        <f>BILANCA!E186</f>
        <v>42000</v>
      </c>
      <c r="E1163" s="1">
        <v>0</v>
      </c>
      <c r="F1163" s="1">
        <v>0</v>
      </c>
      <c r="G1163" s="2">
        <f t="shared" si="22"/>
        <v>21276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2868900</v>
      </c>
      <c r="D1165" s="1">
        <f>BILANCA!E188</f>
        <v>2584135.69</v>
      </c>
      <c r="E1165" s="1">
        <v>0</v>
      </c>
      <c r="F1165" s="1">
        <v>0</v>
      </c>
      <c r="G1165" s="2">
        <f t="shared" si="22"/>
        <v>1462765.1911599999</v>
      </c>
      <c r="H1165" s="2">
        <f t="shared" si="23"/>
        <v>0.31000000005587935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6795941</v>
      </c>
      <c r="D1166" s="1">
        <f>BILANCA!E189</f>
        <v>6172423.6900000004</v>
      </c>
      <c r="E1166" s="1">
        <v>0</v>
      </c>
      <c r="F1166" s="1">
        <v>0</v>
      </c>
      <c r="G1166" s="2">
        <f t="shared" si="22"/>
        <v>3502764.2735400004</v>
      </c>
      <c r="H1166" s="2">
        <f t="shared" si="23"/>
        <v>0.30999999959021807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2787698</v>
      </c>
      <c r="D1211" s="1">
        <f>BILANCA!E234</f>
        <v>2354825.0499999998</v>
      </c>
      <c r="E1211" s="1">
        <v>0</v>
      </c>
      <c r="F1211" s="1">
        <v>0</v>
      </c>
      <c r="G1211" s="2">
        <f t="shared" si="22"/>
        <v>1709395.3668</v>
      </c>
      <c r="H1211" s="2">
        <f t="shared" si="23"/>
        <v>4.9999999813735485E-2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2786754</v>
      </c>
      <c r="D1212" s="1">
        <f>BILANCA!E235</f>
        <v>2354825.0499999998</v>
      </c>
      <c r="E1212" s="1">
        <v>0</v>
      </c>
      <c r="F1212" s="1">
        <v>0</v>
      </c>
      <c r="G1212" s="2">
        <f t="shared" si="22"/>
        <v>1716676.5388999998</v>
      </c>
      <c r="H1212" s="2">
        <f t="shared" si="23"/>
        <v>4.9999999813735485E-2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944</v>
      </c>
      <c r="D1213" s="1">
        <f>BILANCA!E236</f>
        <v>0</v>
      </c>
      <c r="E1213" s="1">
        <v>0</v>
      </c>
      <c r="F1213" s="1">
        <v>0</v>
      </c>
      <c r="G1213" s="2">
        <f t="shared" si="22"/>
        <v>217.12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259032375</v>
      </c>
      <c r="D1214" s="1">
        <f>BILANCA!E237</f>
        <v>253978071.78999996</v>
      </c>
      <c r="E1214" s="1">
        <v>0</v>
      </c>
      <c r="F1214" s="1">
        <v>0</v>
      </c>
      <c r="G1214" s="2">
        <f t="shared" si="22"/>
        <v>177174347.79197997</v>
      </c>
      <c r="H1214" s="2">
        <f t="shared" si="23"/>
        <v>0.21000003814697266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141675621</v>
      </c>
      <c r="D1215" s="1">
        <f>BILANCA!E238</f>
        <v>171158890.51999998</v>
      </c>
      <c r="E1215" s="1">
        <v>0</v>
      </c>
      <c r="F1215" s="1">
        <v>0</v>
      </c>
      <c r="G1215" s="2">
        <f t="shared" si="22"/>
        <v>112286469.27327999</v>
      </c>
      <c r="H1215" s="2">
        <f t="shared" si="23"/>
        <v>0.48000001907348633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141675621</v>
      </c>
      <c r="D1216" s="1">
        <f>BILANCA!E239</f>
        <v>171158890.51999998</v>
      </c>
      <c r="E1216" s="1">
        <v>0</v>
      </c>
      <c r="F1216" s="1">
        <v>0</v>
      </c>
      <c r="G1216" s="2">
        <f t="shared" si="22"/>
        <v>112770462.67532</v>
      </c>
      <c r="H1216" s="2">
        <f t="shared" si="23"/>
        <v>0.48000001907348633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114651014</v>
      </c>
      <c r="D1217" s="1">
        <f>BILANCA!E240</f>
        <v>144176085.22999999</v>
      </c>
      <c r="E1217" s="1">
        <v>0</v>
      </c>
      <c r="F1217" s="1">
        <v>0</v>
      </c>
      <c r="G1217" s="2">
        <f t="shared" si="22"/>
        <v>94302745.163639992</v>
      </c>
      <c r="H1217" s="2">
        <f t="shared" si="23"/>
        <v>0.22999998927116394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27024607</v>
      </c>
      <c r="D1218" s="1">
        <f>BILANCA!E241</f>
        <v>26982805.289999999</v>
      </c>
      <c r="E1218" s="1">
        <v>0</v>
      </c>
      <c r="F1218" s="1">
        <v>0</v>
      </c>
      <c r="G1218" s="2">
        <f t="shared" si="22"/>
        <v>19032701.131299999</v>
      </c>
      <c r="H1218" s="2">
        <f t="shared" si="23"/>
        <v>0.28999999910593033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113947431</v>
      </c>
      <c r="D1222" s="1">
        <f>BILANCA!E245</f>
        <v>80681511.149999991</v>
      </c>
      <c r="E1222" s="1">
        <v>0</v>
      </c>
      <c r="F1222" s="1">
        <v>0</v>
      </c>
      <c r="G1222" s="2">
        <f t="shared" si="22"/>
        <v>65799198.338699996</v>
      </c>
      <c r="H1222" s="2">
        <f t="shared" si="23"/>
        <v>0.14999999105930328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182439606</v>
      </c>
      <c r="D1223" s="1">
        <f>BILANCA!E246</f>
        <v>203662466.84999999</v>
      </c>
      <c r="E1223" s="1">
        <v>0</v>
      </c>
      <c r="F1223" s="1">
        <v>0</v>
      </c>
      <c r="G1223" s="2">
        <f t="shared" si="22"/>
        <v>141543489.528</v>
      </c>
      <c r="H1223" s="2">
        <f t="shared" si="23"/>
        <v>0.15000000596046448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162686066</v>
      </c>
      <c r="D1224" s="1">
        <f>BILANCA!E247</f>
        <v>183908926.50999999</v>
      </c>
      <c r="E1224" s="1">
        <v>0</v>
      </c>
      <c r="F1224" s="1">
        <v>0</v>
      </c>
      <c r="G1224" s="2">
        <f t="shared" si="22"/>
        <v>127851444.48381999</v>
      </c>
      <c r="H1224" s="2">
        <f t="shared" si="23"/>
        <v>0.49000000953674316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19753540</v>
      </c>
      <c r="D1226" s="1">
        <f>BILANCA!E249</f>
        <v>19753540.34</v>
      </c>
      <c r="E1226" s="1">
        <v>0</v>
      </c>
      <c r="F1226" s="1">
        <v>0</v>
      </c>
      <c r="G1226" s="2">
        <f t="shared" si="22"/>
        <v>14400330.825240001</v>
      </c>
      <c r="H1226" s="2">
        <f t="shared" si="23"/>
        <v>0.33999999985098839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68492175</v>
      </c>
      <c r="D1227" s="1">
        <f>BILANCA!E250</f>
        <v>122980955.7</v>
      </c>
      <c r="E1227" s="1">
        <v>0</v>
      </c>
      <c r="F1227" s="1">
        <v>0</v>
      </c>
      <c r="G1227" s="2">
        <f t="shared" si="22"/>
        <v>76726797.081599995</v>
      </c>
      <c r="H1227" s="2">
        <f t="shared" si="23"/>
        <v>0.29999999701976776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68492175</v>
      </c>
      <c r="D1229" s="1">
        <f>BILANCA!E252</f>
        <v>122980955.7</v>
      </c>
      <c r="E1229" s="1">
        <v>0</v>
      </c>
      <c r="F1229" s="1">
        <v>0</v>
      </c>
      <c r="G1229" s="2">
        <f t="shared" si="22"/>
        <v>77355705.2544</v>
      </c>
      <c r="H1229" s="2">
        <f t="shared" si="23"/>
        <v>0.29999999701976776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3244533</v>
      </c>
      <c r="D1232" s="1">
        <f>BILANCA!E255</f>
        <v>2052959.08</v>
      </c>
      <c r="E1232" s="1">
        <v>0</v>
      </c>
      <c r="F1232" s="1">
        <v>0</v>
      </c>
      <c r="G1232" s="2">
        <f t="shared" si="22"/>
        <v>1830262.3388399999</v>
      </c>
      <c r="H1232" s="2">
        <f t="shared" si="23"/>
        <v>8.0000000074505806E-2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164790</v>
      </c>
      <c r="D1233" s="1">
        <f>BILANCA!E256</f>
        <v>84711.039999999994</v>
      </c>
      <c r="E1233" s="1">
        <v>0</v>
      </c>
      <c r="F1233" s="1">
        <v>0</v>
      </c>
      <c r="G1233" s="2">
        <f t="shared" si="22"/>
        <v>83553.01999999999</v>
      </c>
      <c r="H1233" s="2">
        <f t="shared" si="23"/>
        <v>3.9999999993597157E-2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26636802</v>
      </c>
      <c r="D1236" s="1">
        <f>BILANCA!E259</f>
        <v>30957841.559999999</v>
      </c>
      <c r="E1236" s="1">
        <v>0</v>
      </c>
      <c r="F1236" s="1">
        <v>0</v>
      </c>
      <c r="G1236" s="2">
        <f t="shared" si="22"/>
        <v>22403778.73536</v>
      </c>
      <c r="H1236" s="2">
        <f t="shared" si="23"/>
        <v>0.44000000134110451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26636802</v>
      </c>
      <c r="D1237" s="1">
        <f>BILANCA!E260</f>
        <v>30957841.559999999</v>
      </c>
      <c r="E1237" s="1">
        <v>0</v>
      </c>
      <c r="F1237" s="1">
        <v>0</v>
      </c>
      <c r="G1237" s="2">
        <f t="shared" si="22"/>
        <v>22492331.220479999</v>
      </c>
      <c r="H1237" s="2">
        <f t="shared" si="23"/>
        <v>0.44000000134110451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235000</v>
      </c>
      <c r="D1238" s="1">
        <f>BILANCA!E262</f>
        <v>0</v>
      </c>
      <c r="E1238" s="1">
        <v>0</v>
      </c>
      <c r="F1238" s="1">
        <v>0</v>
      </c>
      <c r="G1238" s="2">
        <f t="shared" si="22"/>
        <v>59925</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2042730</v>
      </c>
      <c r="D1240" s="1">
        <f>BILANCA!E264</f>
        <v>1137851.3899999999</v>
      </c>
      <c r="E1240" s="1">
        <v>0</v>
      </c>
      <c r="F1240" s="1">
        <v>0</v>
      </c>
      <c r="G1240" s="2">
        <f t="shared" si="22"/>
        <v>1109837.2244599999</v>
      </c>
      <c r="H1240" s="2">
        <f t="shared" si="23"/>
        <v>0.38999999989755452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1824812</v>
      </c>
      <c r="D1241" s="1">
        <f>BILANCA!E265</f>
        <v>1535608.26</v>
      </c>
      <c r="E1241" s="1">
        <v>0</v>
      </c>
      <c r="F1241" s="1">
        <v>0</v>
      </c>
      <c r="G1241" s="2">
        <f t="shared" si="22"/>
        <v>1263175.3581600001</v>
      </c>
      <c r="H1241" s="2">
        <f t="shared" si="23"/>
        <v>0.26000000000931323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164790</v>
      </c>
      <c r="D1243" s="1">
        <f>BILANCA!E267</f>
        <v>84711.039999999994</v>
      </c>
      <c r="E1243" s="1">
        <v>0</v>
      </c>
      <c r="F1243" s="1">
        <v>0</v>
      </c>
      <c r="G1243" s="2">
        <f t="shared" si="24"/>
        <v>86895.140799999994</v>
      </c>
      <c r="H1243" s="2">
        <f t="shared" si="23"/>
        <v>3.9999999993597157E-2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649143</v>
      </c>
      <c r="D1244" s="1">
        <f>BILANCA!E268</f>
        <v>625106.49</v>
      </c>
      <c r="E1244" s="1">
        <v>0</v>
      </c>
      <c r="F1244" s="1">
        <v>0</v>
      </c>
      <c r="G1244" s="2">
        <f t="shared" si="24"/>
        <v>495731.91078000003</v>
      </c>
      <c r="H1244" s="2">
        <f t="shared" si="23"/>
        <v>0.48999999999068677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4609502</v>
      </c>
      <c r="D1245" s="1">
        <f>BILANCA!E269</f>
        <v>4347334.62</v>
      </c>
      <c r="E1245" s="1">
        <v>0</v>
      </c>
      <c r="F1245" s="1">
        <v>0</v>
      </c>
      <c r="G1245" s="2">
        <f t="shared" si="24"/>
        <v>3485692.8648800002</v>
      </c>
      <c r="H1245" s="2">
        <f t="shared" si="23"/>
        <v>0.37999999988824129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25255</v>
      </c>
      <c r="D1247" s="1">
        <f>BILANCA!E271</f>
        <v>25254.84</v>
      </c>
      <c r="E1247" s="1">
        <v>0</v>
      </c>
      <c r="F1247" s="1">
        <v>0</v>
      </c>
      <c r="G1247" s="2">
        <f t="shared" si="24"/>
        <v>20001.875520000001</v>
      </c>
      <c r="H1247" s="2">
        <f t="shared" si="23"/>
        <v>0.15999999999985448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3295200.41</v>
      </c>
      <c r="E1263" s="1">
        <v>0</v>
      </c>
      <c r="F1263" s="1">
        <v>0</v>
      </c>
      <c r="G1263" s="2">
        <f t="shared" si="24"/>
        <v>1845312.2296000002</v>
      </c>
      <c r="H1263" s="2">
        <f t="shared" si="23"/>
        <v>0.41000000014901161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24816323</v>
      </c>
      <c r="D1264" s="1">
        <f>BILANCA!E288</f>
        <v>19420699.789999999</v>
      </c>
      <c r="E1264" s="1">
        <v>0</v>
      </c>
      <c r="F1264" s="1">
        <v>0</v>
      </c>
      <c r="G1264" s="2">
        <f t="shared" si="24"/>
        <v>17887820.044980001</v>
      </c>
      <c r="H1264" s="2">
        <f t="shared" si="23"/>
        <v>0.21000000089406967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570101.35</v>
      </c>
      <c r="E1265" s="1">
        <v>0</v>
      </c>
      <c r="F1265" s="1">
        <v>0</v>
      </c>
      <c r="G1265" s="2">
        <f t="shared" si="24"/>
        <v>321537.16139999998</v>
      </c>
      <c r="H1265" s="2">
        <f t="shared" si="23"/>
        <v>0.34999999997671694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6795941</v>
      </c>
      <c r="D1266" s="1">
        <f>BILANCA!E290</f>
        <v>5602322.3399999999</v>
      </c>
      <c r="E1266" s="1">
        <v>0</v>
      </c>
      <c r="F1266" s="1">
        <v>0</v>
      </c>
      <c r="G1266" s="2">
        <f t="shared" si="24"/>
        <v>5094165.7474399991</v>
      </c>
      <c r="H1266" s="2">
        <f t="shared" si="23"/>
        <v>0.33999999985098839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82570</v>
      </c>
      <c r="D1271" s="1">
        <f>BILANCA!E295</f>
        <v>27499.200000000001</v>
      </c>
      <c r="E1271" s="1">
        <v>0</v>
      </c>
      <c r="F1271" s="1">
        <v>0</v>
      </c>
      <c r="G1271" s="2">
        <f t="shared" si="24"/>
        <v>39619.699200000003</v>
      </c>
      <c r="H1271" s="2">
        <f t="shared" si="23"/>
        <v>0.2000000000007276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705542</v>
      </c>
      <c r="D1273" s="1">
        <f>BILANCA!E297</f>
        <v>592175</v>
      </c>
      <c r="E1273" s="1">
        <v>0</v>
      </c>
      <c r="F1273" s="1">
        <v>0</v>
      </c>
      <c r="G1273" s="2">
        <f t="shared" si="24"/>
        <v>548068.67999999993</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655596</v>
      </c>
      <c r="D1274" s="1">
        <f>BILANCA!E298</f>
        <v>610207.39</v>
      </c>
      <c r="E1274" s="1">
        <v>0</v>
      </c>
      <c r="F1274" s="1">
        <v>0</v>
      </c>
      <c r="G1274" s="2">
        <f t="shared" si="24"/>
        <v>545919.13697999995</v>
      </c>
      <c r="H1274" s="2">
        <f t="shared" si="23"/>
        <v>0.39000000001396984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308608482</v>
      </c>
      <c r="D1299" s="6">
        <f>'RAS-funkcijski'!E5</f>
        <v>347926843.70999998</v>
      </c>
      <c r="E1299" s="6">
        <v>0</v>
      </c>
      <c r="F1299" s="6">
        <v>0</v>
      </c>
      <c r="G1299" s="7">
        <f t="shared" si="24"/>
        <v>1004462.1694199999</v>
      </c>
      <c r="H1299" s="7">
        <f t="shared" si="23"/>
        <v>0.29000002145767212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308608482</v>
      </c>
      <c r="D1312" s="1">
        <f>'RAS-funkcijski'!E18</f>
        <v>347926843.70999998</v>
      </c>
      <c r="E1312" s="1">
        <v>0</v>
      </c>
      <c r="F1312" s="1">
        <v>0</v>
      </c>
      <c r="G1312" s="2">
        <f t="shared" si="24"/>
        <v>14062470.371879999</v>
      </c>
      <c r="H1312" s="2">
        <f t="shared" si="23"/>
        <v>0.29000002145767212</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308608482</v>
      </c>
      <c r="D1435" s="13">
        <f>'RAS-funkcijski'!E141</f>
        <v>347926843.70999998</v>
      </c>
      <c r="E1435" s="13">
        <v>0</v>
      </c>
      <c r="F1435" s="13">
        <v>0</v>
      </c>
      <c r="G1435" s="14">
        <f t="shared" si="24"/>
        <v>137611317.21054</v>
      </c>
      <c r="H1435" s="14">
        <f t="shared" si="27"/>
        <v>0.29000002145767212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42873</v>
      </c>
      <c r="D1436" s="6">
        <f>'P-VRIO'!E5</f>
        <v>0</v>
      </c>
      <c r="E1436" s="6">
        <v>0</v>
      </c>
      <c r="F1436" s="6">
        <v>0</v>
      </c>
      <c r="G1436" s="7">
        <f t="shared" si="24"/>
        <v>42.872999999999998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42873</v>
      </c>
      <c r="D1453" s="1">
        <f>'P-VRIO'!E22</f>
        <v>0</v>
      </c>
      <c r="E1453" s="1">
        <v>0</v>
      </c>
      <c r="F1453" s="1">
        <v>0</v>
      </c>
      <c r="G1453" s="2">
        <f t="shared" si="24"/>
        <v>771.71399999999994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41403</v>
      </c>
      <c r="D1454" s="1">
        <f>'P-VRIO'!E23</f>
        <v>0</v>
      </c>
      <c r="E1454" s="1">
        <v>0</v>
      </c>
      <c r="F1454" s="1">
        <v>0</v>
      </c>
      <c r="G1454" s="2">
        <f t="shared" si="24"/>
        <v>786.65699999999993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41403</v>
      </c>
      <c r="D1456" s="1">
        <f>'P-VRIO'!E25</f>
        <v>0</v>
      </c>
      <c r="E1456" s="1">
        <v>0</v>
      </c>
      <c r="F1456" s="1">
        <v>0</v>
      </c>
      <c r="G1456" s="2">
        <f t="shared" si="24"/>
        <v>869.46300000000008</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1470</v>
      </c>
      <c r="D1461" s="1">
        <f>'P-VRIO'!E30</f>
        <v>0</v>
      </c>
      <c r="E1461" s="1">
        <v>0</v>
      </c>
      <c r="F1461" s="1">
        <v>0</v>
      </c>
      <c r="G1461" s="2">
        <f t="shared" si="24"/>
        <v>38.22</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1470</v>
      </c>
      <c r="D1467" s="1">
        <f>'P-VRIO'!E36</f>
        <v>0</v>
      </c>
      <c r="E1467" s="1">
        <v>0</v>
      </c>
      <c r="F1467" s="1">
        <v>0</v>
      </c>
      <c r="G1467" s="2">
        <f t="shared" si="24"/>
        <v>47.04</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31612265.07</v>
      </c>
      <c r="D1480" s="6"/>
      <c r="E1480" s="6">
        <v>0</v>
      </c>
      <c r="F1480" s="6">
        <v>0</v>
      </c>
      <c r="G1480" s="7">
        <f t="shared" ref="G1480:G1580" si="34">B1480/1000*C1480</f>
        <v>31612.265070000001</v>
      </c>
      <c r="H1480" s="7">
        <f t="shared" ref="H1480:H1580" si="35">ABS(C1480-ROUND(C1480,0))</f>
        <v>7.0000000298023224E-2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369053535.40999997</v>
      </c>
      <c r="D1481" s="1">
        <v>0</v>
      </c>
      <c r="E1481" s="1">
        <v>0</v>
      </c>
      <c r="F1481" s="1">
        <v>0</v>
      </c>
      <c r="G1481" s="2">
        <f t="shared" si="34"/>
        <v>738107.07081999991</v>
      </c>
      <c r="H1481" s="2">
        <f t="shared" si="35"/>
        <v>0.40999996662139893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610207.39</v>
      </c>
      <c r="D1482" s="1">
        <v>0</v>
      </c>
      <c r="E1482" s="1">
        <v>0</v>
      </c>
      <c r="F1482" s="1">
        <v>0</v>
      </c>
      <c r="G1482" s="2">
        <f t="shared" si="34"/>
        <v>1830.6221700000001</v>
      </c>
      <c r="H1482" s="2">
        <f t="shared" si="35"/>
        <v>0.39000000001396984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303646635.19</v>
      </c>
      <c r="D1483" s="1">
        <v>0</v>
      </c>
      <c r="E1483" s="1">
        <v>0</v>
      </c>
      <c r="F1483" s="1">
        <v>0</v>
      </c>
      <c r="G1483" s="2">
        <f t="shared" si="34"/>
        <v>1214586.54076</v>
      </c>
      <c r="H1483" s="2">
        <f t="shared" si="35"/>
        <v>0.18999999761581421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194079379.71000001</v>
      </c>
      <c r="D1484" s="1">
        <v>0</v>
      </c>
      <c r="E1484" s="1">
        <v>0</v>
      </c>
      <c r="F1484" s="1">
        <v>0</v>
      </c>
      <c r="G1484" s="2">
        <f t="shared" si="34"/>
        <v>970396.89855000004</v>
      </c>
      <c r="H1484" s="2">
        <f t="shared" si="35"/>
        <v>0.28999999165534973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78260260.650000006</v>
      </c>
      <c r="D1485" s="1">
        <v>0</v>
      </c>
      <c r="E1485" s="1">
        <v>0</v>
      </c>
      <c r="F1485" s="1">
        <v>0</v>
      </c>
      <c r="G1485" s="2">
        <f t="shared" si="34"/>
        <v>469561.56390000007</v>
      </c>
      <c r="H1485" s="2">
        <f t="shared" si="35"/>
        <v>0.34999999403953552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234503.08</v>
      </c>
      <c r="D1486" s="1">
        <v>0</v>
      </c>
      <c r="E1486" s="1">
        <v>0</v>
      </c>
      <c r="F1486" s="1">
        <v>0</v>
      </c>
      <c r="G1486" s="2">
        <f t="shared" si="34"/>
        <v>1641.5215599999999</v>
      </c>
      <c r="H1486" s="2">
        <f t="shared" si="35"/>
        <v>7.9999999987194315E-2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1243296.6000000001</v>
      </c>
      <c r="D1489" s="1">
        <v>0</v>
      </c>
      <c r="E1489" s="1">
        <v>0</v>
      </c>
      <c r="F1489" s="1">
        <v>0</v>
      </c>
      <c r="G1489" s="2">
        <f t="shared" si="34"/>
        <v>12432.966</v>
      </c>
      <c r="H1489" s="2">
        <f t="shared" si="35"/>
        <v>0.39999999990686774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29829195.149999999</v>
      </c>
      <c r="D1491" s="1">
        <v>0</v>
      </c>
      <c r="E1491" s="1">
        <v>0</v>
      </c>
      <c r="F1491" s="1">
        <v>0</v>
      </c>
      <c r="G1491" s="2">
        <f t="shared" si="34"/>
        <v>357950.34179999999</v>
      </c>
      <c r="H1491" s="2">
        <f t="shared" si="35"/>
        <v>0.14999999850988388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63876725.310000002</v>
      </c>
      <c r="D1492" s="1">
        <v>0</v>
      </c>
      <c r="E1492" s="1">
        <v>0</v>
      </c>
      <c r="F1492" s="1">
        <v>0</v>
      </c>
      <c r="G1492" s="2">
        <f t="shared" si="34"/>
        <v>830397.42903</v>
      </c>
      <c r="H1492" s="2">
        <f t="shared" si="35"/>
        <v>0.31000000238418579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919967.52</v>
      </c>
      <c r="D1493" s="1">
        <v>0</v>
      </c>
      <c r="E1493" s="1">
        <v>0</v>
      </c>
      <c r="F1493" s="1">
        <v>0</v>
      </c>
      <c r="G1493" s="2">
        <f t="shared" si="34"/>
        <v>12879.54528</v>
      </c>
      <c r="H1493" s="2">
        <f t="shared" si="35"/>
        <v>0.47999999998137355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919967.52</v>
      </c>
      <c r="D1497" s="1">
        <v>0</v>
      </c>
      <c r="E1497" s="1">
        <v>0</v>
      </c>
      <c r="F1497" s="1">
        <v>0</v>
      </c>
      <c r="G1497" s="2">
        <f t="shared" si="34"/>
        <v>16559.415359999999</v>
      </c>
      <c r="H1497" s="2">
        <f t="shared" si="35"/>
        <v>0.47999999998137355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371777476.58999997</v>
      </c>
      <c r="D1499" s="1">
        <v>0</v>
      </c>
      <c r="E1499" s="1">
        <v>0</v>
      </c>
      <c r="F1499" s="1">
        <v>0</v>
      </c>
      <c r="G1499" s="2">
        <f t="shared" si="34"/>
        <v>7435549.5318</v>
      </c>
      <c r="H1499" s="2">
        <f t="shared" si="35"/>
        <v>0.4100000262260437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306357266.17000002</v>
      </c>
      <c r="D1501" s="1">
        <v>0</v>
      </c>
      <c r="E1501" s="1">
        <v>0</v>
      </c>
      <c r="F1501" s="1">
        <v>0</v>
      </c>
      <c r="G1501" s="2">
        <f t="shared" si="34"/>
        <v>6739859.8557399996</v>
      </c>
      <c r="H1501" s="2">
        <f t="shared" si="35"/>
        <v>0.17000001668930054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192951241.59</v>
      </c>
      <c r="D1502" s="1">
        <v>0</v>
      </c>
      <c r="E1502" s="1">
        <v>0</v>
      </c>
      <c r="F1502" s="1">
        <v>0</v>
      </c>
      <c r="G1502" s="2">
        <f t="shared" si="34"/>
        <v>4437878.55657</v>
      </c>
      <c r="H1502" s="2">
        <f t="shared" si="35"/>
        <v>0.40999999642372131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81211915.400000006</v>
      </c>
      <c r="D1503" s="1">
        <v>0</v>
      </c>
      <c r="E1503" s="1">
        <v>0</v>
      </c>
      <c r="F1503" s="1">
        <v>0</v>
      </c>
      <c r="G1503" s="2">
        <f t="shared" si="34"/>
        <v>1949085.9696000002</v>
      </c>
      <c r="H1503" s="2">
        <f t="shared" si="35"/>
        <v>0.40000000596046448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234445.43</v>
      </c>
      <c r="D1504" s="1">
        <v>0</v>
      </c>
      <c r="E1504" s="1">
        <v>0</v>
      </c>
      <c r="F1504" s="1">
        <v>0</v>
      </c>
      <c r="G1504" s="2">
        <f t="shared" si="34"/>
        <v>5861.1357500000004</v>
      </c>
      <c r="H1504" s="2">
        <f t="shared" si="35"/>
        <v>0.42999999999301508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1235496.6000000001</v>
      </c>
      <c r="D1507" s="1">
        <v>0</v>
      </c>
      <c r="E1507" s="1">
        <v>0</v>
      </c>
      <c r="F1507" s="1">
        <v>0</v>
      </c>
      <c r="G1507" s="2">
        <f t="shared" si="34"/>
        <v>34593.904800000004</v>
      </c>
      <c r="H1507" s="2">
        <f t="shared" si="35"/>
        <v>0.39999999990686774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30724167.149999999</v>
      </c>
      <c r="D1509" s="1">
        <v>0</v>
      </c>
      <c r="E1509" s="1">
        <v>0</v>
      </c>
      <c r="F1509" s="1">
        <v>0</v>
      </c>
      <c r="G1509" s="2">
        <f t="shared" si="34"/>
        <v>921725.01449999993</v>
      </c>
      <c r="H1509" s="2">
        <f t="shared" si="35"/>
        <v>0.14999999850988388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64500242.899999999</v>
      </c>
      <c r="D1510" s="1">
        <v>0</v>
      </c>
      <c r="E1510" s="1">
        <v>0</v>
      </c>
      <c r="F1510" s="1">
        <v>0</v>
      </c>
      <c r="G1510" s="2">
        <f t="shared" si="34"/>
        <v>1999507.5299</v>
      </c>
      <c r="H1510" s="2">
        <f t="shared" si="35"/>
        <v>0.10000000149011612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919967.52</v>
      </c>
      <c r="D1511" s="1">
        <v>0</v>
      </c>
      <c r="E1511" s="1">
        <v>0</v>
      </c>
      <c r="F1511" s="1">
        <v>0</v>
      </c>
      <c r="G1511" s="2">
        <f t="shared" si="34"/>
        <v>29438.960640000001</v>
      </c>
      <c r="H1511" s="2">
        <f t="shared" si="35"/>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919967.52</v>
      </c>
      <c r="D1515" s="1">
        <v>0</v>
      </c>
      <c r="E1515" s="1">
        <v>0</v>
      </c>
      <c r="F1515" s="1">
        <v>0</v>
      </c>
      <c r="G1515" s="2">
        <f t="shared" si="34"/>
        <v>33118.830719999998</v>
      </c>
      <c r="H1515" s="2">
        <f t="shared" si="35"/>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28888323.889999986</v>
      </c>
      <c r="D1517" s="1">
        <v>0</v>
      </c>
      <c r="E1517" s="1">
        <v>0</v>
      </c>
      <c r="F1517" s="1">
        <v>0</v>
      </c>
      <c r="G1517" s="2">
        <f t="shared" si="34"/>
        <v>1097756.3078199995</v>
      </c>
      <c r="H1517" s="2">
        <f t="shared" si="35"/>
        <v>0.11000001430511475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28888323.890000001</v>
      </c>
      <c r="D1576" s="1">
        <v>0</v>
      </c>
      <c r="E1576" s="1">
        <v>0</v>
      </c>
      <c r="F1576" s="1">
        <v>0</v>
      </c>
      <c r="G1576" s="2">
        <f t="shared" si="34"/>
        <v>2802167.4173300001</v>
      </c>
      <c r="H1576" s="2">
        <f t="shared" si="35"/>
        <v>0.10999999940395355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22715900.199999999</v>
      </c>
      <c r="D1578" s="1">
        <v>0</v>
      </c>
      <c r="E1578" s="1">
        <v>0</v>
      </c>
      <c r="F1578" s="1">
        <v>0</v>
      </c>
      <c r="G1578" s="2">
        <f t="shared" si="34"/>
        <v>2248874.1198</v>
      </c>
      <c r="H1578" s="2">
        <f t="shared" si="35"/>
        <v>0.19999999925494194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6172423.6900000004</v>
      </c>
      <c r="D1579" s="1">
        <v>0</v>
      </c>
      <c r="E1579" s="1">
        <v>0</v>
      </c>
      <c r="F1579" s="1">
        <v>0</v>
      </c>
      <c r="G1579" s="2">
        <f t="shared" si="34"/>
        <v>617242.36900000006</v>
      </c>
      <c r="H1579" s="2">
        <f t="shared" si="35"/>
        <v>0.30999999959021807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3041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7" t="s">
        <v>39</v>
      </c>
      <c r="C15" s="328"/>
      <c r="D15" s="328"/>
      <c r="E15" s="328"/>
      <c r="F15" s="329"/>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326326704</v>
      </c>
      <c r="I16" s="172">
        <f>'PR-RAS'!E6</f>
        <v>314618995.97000003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260121811</v>
      </c>
      <c r="I17" s="172">
        <f>'PR-RAS'!E151</f>
        <v>279323481.28999996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113947431</v>
      </c>
      <c r="I18" s="172">
        <f>'PR-RAS'!E645</f>
        <v>80681511.150000021</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132671937</v>
      </c>
      <c r="I20" s="175">
        <f>BILANCA!E7</f>
        <v>162390208.01999995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160760400</v>
      </c>
      <c r="I21" s="177">
        <f>BILANCA!E68</f>
        <v>122831012.70999999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34399962</v>
      </c>
      <c r="I22" s="177">
        <f>BILANCA!E176</f>
        <v>31243148.940000001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259032375</v>
      </c>
      <c r="I23" s="179">
        <f>BILANCA!E237</f>
        <v>253978071.78999996</v>
      </c>
      <c r="J23" s="4"/>
      <c r="K23" s="4"/>
      <c r="L23" s="4"/>
      <c r="M23" s="4"/>
      <c r="N23" s="4"/>
      <c r="O23" s="4"/>
      <c r="P23" s="4"/>
      <c r="Q23" s="4"/>
      <c r="R23" s="4"/>
      <c r="S23" s="4"/>
      <c r="T23" s="4"/>
      <c r="U23" s="4"/>
      <c r="V23" s="4"/>
      <c r="W23" s="4"/>
      <c r="X23" s="4"/>
    </row>
    <row r="24" spans="1:24" ht="12.75" customHeight="1" x14ac:dyDescent="0.2">
      <c r="A24" s="330" t="s">
        <v>43</v>
      </c>
      <c r="B24" s="326" t="str">
        <f>'RAS-funkcijski'!B5</f>
        <v>Opće javne usluge (šifre 011+012+013+014 do 018)</v>
      </c>
      <c r="C24" s="322"/>
      <c r="D24" s="322"/>
      <c r="E24" s="322"/>
      <c r="F24" s="323"/>
      <c r="G24" s="159" t="str">
        <f>'RAS-funkcijski'!C5</f>
        <v>01</v>
      </c>
      <c r="H24" s="174">
        <f>'RAS-funkcijski'!D5</f>
        <v>308608482</v>
      </c>
      <c r="I24" s="175">
        <f>'RAS-funkcijski'!E5</f>
        <v>347926843.70999998</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308608482</v>
      </c>
      <c r="I28" s="181">
        <f>'RAS-funkcijski'!E141</f>
        <v>347926843.70999998</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42873</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42873</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44</v>
      </c>
      <c r="I33" s="183">
        <f>OBVEZE!D5</f>
        <v>31612265.07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44</v>
      </c>
      <c r="I34" s="177">
        <f>OBVEZE!D42</f>
        <v>28888323.889999986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44</v>
      </c>
      <c r="I36" s="181">
        <f>OBVEZE!D101</f>
        <v>28888323.890000001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45</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4" priority="1" operator="notEqual">
      <formula>"Nema"</formula>
    </cfRule>
  </conditionalFormatting>
  <conditionalFormatting sqref="H7:H11">
    <cfRule type="cellIs" dxfId="23"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2" zoomScaleNormal="100" workbookViewId="0">
      <selection activeCell="D638" sqref="D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326326704</v>
      </c>
      <c r="E6" s="53">
        <f>E7+E44+E50+E82+E106+E124+E133+E139</f>
        <v>314618995.97000003</v>
      </c>
      <c r="F6" s="54">
        <f t="shared" ref="F6:F131" si="0">IF(D6&lt;&gt;0,IF(E6/D6&gt;=100,"&gt;&gt;100",E6/D6*100),"-")</f>
        <v>96.412273992140101</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82783486</v>
      </c>
      <c r="E50" s="53">
        <f>E51+E54+E59+E62+E65+E68+E71+E74+E77</f>
        <v>100917864.08000001</v>
      </c>
      <c r="F50" s="54">
        <f t="shared" si="0"/>
        <v>121.90579179040613</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76579697</v>
      </c>
      <c r="E54" s="53">
        <f t="shared" si="11"/>
        <v>46931269.490000002</v>
      </c>
      <c r="F54" s="54">
        <f t="shared" si="0"/>
        <v>61.284219353858248</v>
      </c>
    </row>
    <row r="55" spans="1:6" ht="12.75" customHeight="1" x14ac:dyDescent="0.2">
      <c r="A55" s="55">
        <v>6321</v>
      </c>
      <c r="B55" s="88" t="s">
        <v>151</v>
      </c>
      <c r="C55" s="52" t="s">
        <v>152</v>
      </c>
      <c r="D55" s="244">
        <v>1210863</v>
      </c>
      <c r="E55" s="244">
        <v>1670705.53</v>
      </c>
      <c r="F55" s="54">
        <f t="shared" si="0"/>
        <v>137.97642920792856</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v>62171299</v>
      </c>
      <c r="E57" s="244">
        <v>29322931.079999998</v>
      </c>
      <c r="F57" s="54">
        <f t="shared" si="0"/>
        <v>47.164739279454331</v>
      </c>
    </row>
    <row r="58" spans="1:6" ht="12.75" customHeight="1" x14ac:dyDescent="0.2">
      <c r="A58" s="55">
        <v>6324</v>
      </c>
      <c r="B58" s="88" t="s">
        <v>157</v>
      </c>
      <c r="C58" s="52" t="s">
        <v>158</v>
      </c>
      <c r="D58" s="244">
        <v>13197535</v>
      </c>
      <c r="E58" s="244">
        <v>15937632.880000001</v>
      </c>
      <c r="F58" s="54">
        <f t="shared" si="0"/>
        <v>120.76219445525244</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208015</v>
      </c>
      <c r="E68" s="53">
        <f t="shared" si="15"/>
        <v>772799.71</v>
      </c>
      <c r="F68" s="54">
        <f t="shared" si="0"/>
        <v>371.51153041847942</v>
      </c>
    </row>
    <row r="69" spans="1:6" ht="12.75" customHeight="1" x14ac:dyDescent="0.2">
      <c r="A69" s="55" t="s">
        <v>179</v>
      </c>
      <c r="B69" s="87" t="s">
        <v>180</v>
      </c>
      <c r="C69" s="52" t="s">
        <v>179</v>
      </c>
      <c r="D69" s="244">
        <v>208015</v>
      </c>
      <c r="E69" s="244">
        <v>772799.71</v>
      </c>
      <c r="F69" s="54">
        <f t="shared" si="0"/>
        <v>371.51153041847942</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345153</v>
      </c>
      <c r="E74" s="53">
        <f t="shared" si="17"/>
        <v>766362.75</v>
      </c>
      <c r="F74" s="54">
        <f t="shared" si="0"/>
        <v>222.03566244535034</v>
      </c>
    </row>
    <row r="75" spans="1:6" ht="12.75" customHeight="1" x14ac:dyDescent="0.2">
      <c r="A75" s="55" t="s">
        <v>191</v>
      </c>
      <c r="B75" s="87" t="s">
        <v>192</v>
      </c>
      <c r="C75" s="52" t="s">
        <v>191</v>
      </c>
      <c r="D75" s="244">
        <v>345153</v>
      </c>
      <c r="E75" s="244">
        <v>766362.75</v>
      </c>
      <c r="F75" s="54">
        <f t="shared" si="0"/>
        <v>222.03566244535034</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5650621</v>
      </c>
      <c r="E77" s="53">
        <f t="shared" si="18"/>
        <v>52447432.130000003</v>
      </c>
      <c r="F77" s="54">
        <f t="shared" si="0"/>
        <v>928.17111836026527</v>
      </c>
    </row>
    <row r="78" spans="1:6" ht="12.75" customHeight="1" x14ac:dyDescent="0.2">
      <c r="A78" s="55">
        <v>6391</v>
      </c>
      <c r="B78" s="87" t="s">
        <v>197</v>
      </c>
      <c r="C78" s="52" t="s">
        <v>198</v>
      </c>
      <c r="D78" s="244">
        <v>3306732</v>
      </c>
      <c r="E78" s="244">
        <v>42180648.289999999</v>
      </c>
      <c r="F78" s="54">
        <f t="shared" si="0"/>
        <v>1275.5992408819343</v>
      </c>
    </row>
    <row r="79" spans="1:6" ht="12.75" customHeight="1" x14ac:dyDescent="0.2">
      <c r="A79" s="55">
        <v>6392</v>
      </c>
      <c r="B79" s="87" t="s">
        <v>199</v>
      </c>
      <c r="C79" s="52" t="s">
        <v>200</v>
      </c>
      <c r="D79" s="244"/>
      <c r="E79" s="244">
        <v>545088</v>
      </c>
      <c r="F79" s="54" t="str">
        <f t="shared" si="0"/>
        <v>-</v>
      </c>
    </row>
    <row r="80" spans="1:6" ht="24" x14ac:dyDescent="0.2">
      <c r="A80" s="55">
        <v>6393</v>
      </c>
      <c r="B80" s="87" t="s">
        <v>201</v>
      </c>
      <c r="C80" s="52" t="s">
        <v>202</v>
      </c>
      <c r="D80" s="244">
        <v>2072893</v>
      </c>
      <c r="E80" s="244">
        <v>9585310.5600000005</v>
      </c>
      <c r="F80" s="54">
        <f t="shared" si="0"/>
        <v>462.41222098776927</v>
      </c>
    </row>
    <row r="81" spans="1:6" ht="24" x14ac:dyDescent="0.2">
      <c r="A81" s="55">
        <v>6394</v>
      </c>
      <c r="B81" s="87" t="s">
        <v>203</v>
      </c>
      <c r="C81" s="52" t="s">
        <v>204</v>
      </c>
      <c r="D81" s="244">
        <v>270996</v>
      </c>
      <c r="E81" s="244">
        <v>136385.28</v>
      </c>
      <c r="F81" s="54">
        <f t="shared" si="0"/>
        <v>50.327414426781203</v>
      </c>
    </row>
    <row r="82" spans="1:6" ht="12.75" customHeight="1" x14ac:dyDescent="0.2">
      <c r="A82" s="55">
        <v>64</v>
      </c>
      <c r="B82" s="87" t="s">
        <v>205</v>
      </c>
      <c r="C82" s="52" t="s">
        <v>206</v>
      </c>
      <c r="D82" s="53">
        <f t="shared" ref="D82:E82" si="19">D83+D91+D98</f>
        <v>64761</v>
      </c>
      <c r="E82" s="53">
        <f t="shared" si="19"/>
        <v>232456.2</v>
      </c>
      <c r="F82" s="54">
        <f t="shared" si="0"/>
        <v>358.94473525733082</v>
      </c>
    </row>
    <row r="83" spans="1:6" ht="12.75" customHeight="1" x14ac:dyDescent="0.2">
      <c r="A83" s="55">
        <v>641</v>
      </c>
      <c r="B83" s="87" t="s">
        <v>207</v>
      </c>
      <c r="C83" s="52" t="s">
        <v>208</v>
      </c>
      <c r="D83" s="53">
        <f t="shared" ref="D83:E83" si="20">SUM(D84:D90)</f>
        <v>64761</v>
      </c>
      <c r="E83" s="53">
        <f t="shared" si="20"/>
        <v>232456.2</v>
      </c>
      <c r="F83" s="54">
        <f t="shared" si="0"/>
        <v>358.94473525733082</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10195</v>
      </c>
      <c r="E85" s="244">
        <v>2217.13</v>
      </c>
      <c r="F85" s="54">
        <f t="shared" si="0"/>
        <v>21.747229033840117</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v>54566</v>
      </c>
      <c r="E87" s="244">
        <v>179257.92</v>
      </c>
      <c r="F87" s="54">
        <f t="shared" si="0"/>
        <v>328.5157790565554</v>
      </c>
    </row>
    <row r="88" spans="1:6" ht="12.75" customHeight="1" x14ac:dyDescent="0.2">
      <c r="A88" s="55">
        <v>6416</v>
      </c>
      <c r="B88" s="87" t="s">
        <v>217</v>
      </c>
      <c r="C88" s="52" t="s">
        <v>218</v>
      </c>
      <c r="D88" s="244"/>
      <c r="E88" s="244">
        <v>50981.15</v>
      </c>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40898190</v>
      </c>
      <c r="E106" s="53">
        <f t="shared" si="23"/>
        <v>49336.59</v>
      </c>
      <c r="F106" s="54">
        <f t="shared" si="0"/>
        <v>0.12063269792624075</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40898190</v>
      </c>
      <c r="E112" s="53">
        <f t="shared" si="25"/>
        <v>49336.59</v>
      </c>
      <c r="F112" s="54">
        <f t="shared" si="0"/>
        <v>0.12063269792624075</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40898190</v>
      </c>
      <c r="E117" s="244">
        <v>49336.59</v>
      </c>
      <c r="F117" s="54">
        <f t="shared" si="0"/>
        <v>0.12063269792624075</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34114478</v>
      </c>
      <c r="E124" s="53">
        <f t="shared" si="27"/>
        <v>33575917.609999999</v>
      </c>
      <c r="F124" s="54">
        <f t="shared" si="0"/>
        <v>98.421314287734376</v>
      </c>
    </row>
    <row r="125" spans="1:6" ht="12.75" customHeight="1" x14ac:dyDescent="0.2">
      <c r="A125" s="55">
        <v>661</v>
      </c>
      <c r="B125" s="88" t="s">
        <v>291</v>
      </c>
      <c r="C125" s="52" t="s">
        <v>292</v>
      </c>
      <c r="D125" s="53">
        <f t="shared" ref="D125:E125" si="28">SUM(D126:D127)</f>
        <v>27286609</v>
      </c>
      <c r="E125" s="53">
        <f t="shared" si="28"/>
        <v>27120007.579999998</v>
      </c>
      <c r="F125" s="54">
        <f t="shared" si="0"/>
        <v>99.389438900231241</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27286609</v>
      </c>
      <c r="E127" s="244">
        <v>27120007.579999998</v>
      </c>
      <c r="F127" s="54">
        <f t="shared" si="0"/>
        <v>99.389438900231241</v>
      </c>
    </row>
    <row r="128" spans="1:6" ht="24" x14ac:dyDescent="0.2">
      <c r="A128" s="55">
        <v>663</v>
      </c>
      <c r="B128" s="233" t="s">
        <v>297</v>
      </c>
      <c r="C128" s="52" t="s">
        <v>298</v>
      </c>
      <c r="D128" s="53">
        <f t="shared" ref="D128:E128" si="29">SUM(D129:D132)</f>
        <v>6827869</v>
      </c>
      <c r="E128" s="53">
        <f t="shared" si="29"/>
        <v>6455910.0300000003</v>
      </c>
      <c r="F128" s="54">
        <f t="shared" si="0"/>
        <v>94.552341733562855</v>
      </c>
    </row>
    <row r="129" spans="1:6" ht="12.75" customHeight="1" x14ac:dyDescent="0.2">
      <c r="A129" s="55">
        <v>6631</v>
      </c>
      <c r="B129" s="88" t="s">
        <v>299</v>
      </c>
      <c r="C129" s="52" t="s">
        <v>300</v>
      </c>
      <c r="D129" s="244">
        <v>6824992</v>
      </c>
      <c r="E129" s="244">
        <v>6262710.2000000002</v>
      </c>
      <c r="F129" s="54">
        <f t="shared" si="0"/>
        <v>91.761429170905998</v>
      </c>
    </row>
    <row r="130" spans="1:6" ht="12.75" customHeight="1" x14ac:dyDescent="0.2">
      <c r="A130" s="55">
        <v>6632</v>
      </c>
      <c r="B130" s="234" t="s">
        <v>301</v>
      </c>
      <c r="C130" s="52" t="s">
        <v>302</v>
      </c>
      <c r="D130" s="244">
        <v>2877</v>
      </c>
      <c r="E130" s="244">
        <v>193199.83</v>
      </c>
      <c r="F130" s="54">
        <f t="shared" si="0"/>
        <v>6715.3225582203677</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168433840</v>
      </c>
      <c r="E133" s="53">
        <f t="shared" si="30"/>
        <v>179821855.81</v>
      </c>
      <c r="F133" s="54">
        <f t="shared" ref="F133:F223" si="31">IF(D133&lt;&gt;0,IF(E133/D133&gt;=100,"&gt;&gt;100",E133/D133*100),"-")</f>
        <v>106.76112104907185</v>
      </c>
    </row>
    <row r="134" spans="1:6" ht="24" x14ac:dyDescent="0.2">
      <c r="A134" s="55">
        <v>671</v>
      </c>
      <c r="B134" s="234" t="s">
        <v>309</v>
      </c>
      <c r="C134" s="52" t="s">
        <v>310</v>
      </c>
      <c r="D134" s="53">
        <f t="shared" ref="D134:E134" si="32">SUM(D135:D137)</f>
        <v>168433840</v>
      </c>
      <c r="E134" s="53">
        <f t="shared" si="32"/>
        <v>179821855.81</v>
      </c>
      <c r="F134" s="54">
        <f t="shared" si="31"/>
        <v>106.76112104907185</v>
      </c>
    </row>
    <row r="135" spans="1:6" ht="12.75" customHeight="1" x14ac:dyDescent="0.2">
      <c r="A135" s="55">
        <v>6711</v>
      </c>
      <c r="B135" s="87" t="s">
        <v>311</v>
      </c>
      <c r="C135" s="52" t="s">
        <v>312</v>
      </c>
      <c r="D135" s="244">
        <v>168433840</v>
      </c>
      <c r="E135" s="244">
        <v>179821855.81</v>
      </c>
      <c r="F135" s="54">
        <f t="shared" si="31"/>
        <v>106.76112104907185</v>
      </c>
    </row>
    <row r="136" spans="1:6" ht="24" x14ac:dyDescent="0.2">
      <c r="A136" s="55">
        <v>6712</v>
      </c>
      <c r="B136" s="234" t="s">
        <v>313</v>
      </c>
      <c r="C136" s="52" t="s">
        <v>314</v>
      </c>
      <c r="D136" s="244"/>
      <c r="E136" s="244"/>
      <c r="F136" s="54" t="str">
        <f t="shared" si="31"/>
        <v>-</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31949</v>
      </c>
      <c r="E139" s="53">
        <f t="shared" si="33"/>
        <v>21565.68</v>
      </c>
      <c r="F139" s="54">
        <f t="shared" si="31"/>
        <v>67.500328648784006</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31949</v>
      </c>
      <c r="E150" s="244">
        <v>21565.68</v>
      </c>
      <c r="F150" s="54">
        <f t="shared" si="31"/>
        <v>67.500328648784006</v>
      </c>
    </row>
    <row r="151" spans="1:6" ht="12.75" customHeight="1" x14ac:dyDescent="0.2">
      <c r="A151" s="55">
        <v>3</v>
      </c>
      <c r="B151" s="87" t="s">
        <v>343</v>
      </c>
      <c r="C151" s="52" t="s">
        <v>51</v>
      </c>
      <c r="D151" s="53">
        <f t="shared" ref="D151:E151" si="35">D152+D163+D196+D215+D224+D252+D263</f>
        <v>260121811</v>
      </c>
      <c r="E151" s="53">
        <f t="shared" si="35"/>
        <v>279323481.28999996</v>
      </c>
      <c r="F151" s="54">
        <f t="shared" si="31"/>
        <v>107.38179940243455</v>
      </c>
    </row>
    <row r="152" spans="1:6" ht="12.75" customHeight="1" x14ac:dyDescent="0.2">
      <c r="A152" s="55">
        <v>31</v>
      </c>
      <c r="B152" s="87" t="s">
        <v>344</v>
      </c>
      <c r="C152" s="52" t="s">
        <v>345</v>
      </c>
      <c r="D152" s="53">
        <f t="shared" ref="D152:E152" si="36">D153+D158+D159</f>
        <v>181755668</v>
      </c>
      <c r="E152" s="53">
        <f t="shared" si="36"/>
        <v>192797897.80000001</v>
      </c>
      <c r="F152" s="54">
        <f t="shared" si="31"/>
        <v>106.07531524133817</v>
      </c>
    </row>
    <row r="153" spans="1:6" ht="12.75" customHeight="1" x14ac:dyDescent="0.2">
      <c r="A153" s="55">
        <v>311</v>
      </c>
      <c r="B153" s="87" t="s">
        <v>346</v>
      </c>
      <c r="C153" s="52" t="s">
        <v>347</v>
      </c>
      <c r="D153" s="53">
        <f t="shared" ref="D153:E153" si="37">SUM(D154:D157)</f>
        <v>153503796</v>
      </c>
      <c r="E153" s="53">
        <f t="shared" si="37"/>
        <v>162465369.06</v>
      </c>
      <c r="F153" s="54">
        <f t="shared" si="31"/>
        <v>105.83801397328313</v>
      </c>
    </row>
    <row r="154" spans="1:6" ht="12.75" customHeight="1" x14ac:dyDescent="0.2">
      <c r="A154" s="55">
        <v>3111</v>
      </c>
      <c r="B154" s="87" t="s">
        <v>348</v>
      </c>
      <c r="C154" s="52" t="s">
        <v>349</v>
      </c>
      <c r="D154" s="244">
        <v>153456200</v>
      </c>
      <c r="E154" s="244">
        <v>162365857.72999999</v>
      </c>
      <c r="F154" s="54">
        <f t="shared" si="31"/>
        <v>105.8059939774346</v>
      </c>
    </row>
    <row r="155" spans="1:6" ht="12.75" customHeight="1" x14ac:dyDescent="0.2">
      <c r="A155" s="55">
        <v>3112</v>
      </c>
      <c r="B155" s="87" t="s">
        <v>350</v>
      </c>
      <c r="C155" s="52" t="s">
        <v>351</v>
      </c>
      <c r="D155" s="244">
        <v>622</v>
      </c>
      <c r="E155" s="244">
        <v>17437.37</v>
      </c>
      <c r="F155" s="54">
        <f t="shared" si="31"/>
        <v>2803.4356913183278</v>
      </c>
    </row>
    <row r="156" spans="1:6" ht="12.75" customHeight="1" x14ac:dyDescent="0.2">
      <c r="A156" s="55">
        <v>3113</v>
      </c>
      <c r="B156" s="87" t="s">
        <v>352</v>
      </c>
      <c r="C156" s="52" t="s">
        <v>353</v>
      </c>
      <c r="D156" s="244">
        <v>46974</v>
      </c>
      <c r="E156" s="244">
        <v>82073.960000000006</v>
      </c>
      <c r="F156" s="54">
        <f t="shared" si="31"/>
        <v>174.72210158811259</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4366393</v>
      </c>
      <c r="E158" s="244">
        <v>4851153.87</v>
      </c>
      <c r="F158" s="54">
        <f t="shared" si="31"/>
        <v>111.10208975692292</v>
      </c>
    </row>
    <row r="159" spans="1:6" ht="12.75" customHeight="1" x14ac:dyDescent="0.2">
      <c r="A159" s="55">
        <v>313</v>
      </c>
      <c r="B159" s="87" t="s">
        <v>358</v>
      </c>
      <c r="C159" s="52" t="s">
        <v>359</v>
      </c>
      <c r="D159" s="53">
        <f t="shared" ref="D159:E159" si="38">SUM(D160:D162)</f>
        <v>23885479</v>
      </c>
      <c r="E159" s="53">
        <f t="shared" si="38"/>
        <v>25481374.870000001</v>
      </c>
      <c r="F159" s="54">
        <f t="shared" si="31"/>
        <v>106.68144804632136</v>
      </c>
    </row>
    <row r="160" spans="1:6" ht="12.75" customHeight="1" x14ac:dyDescent="0.2">
      <c r="A160" s="55">
        <v>3131</v>
      </c>
      <c r="B160" s="87" t="s">
        <v>137</v>
      </c>
      <c r="C160" s="52" t="s">
        <v>360</v>
      </c>
      <c r="D160" s="244"/>
      <c r="E160" s="244"/>
      <c r="F160" s="54" t="str">
        <f t="shared" si="31"/>
        <v>-</v>
      </c>
    </row>
    <row r="161" spans="1:6" ht="12.75" customHeight="1" x14ac:dyDescent="0.2">
      <c r="A161" s="55">
        <v>3132</v>
      </c>
      <c r="B161" s="87" t="s">
        <v>361</v>
      </c>
      <c r="C161" s="52" t="s">
        <v>362</v>
      </c>
      <c r="D161" s="244">
        <v>23868144</v>
      </c>
      <c r="E161" s="244">
        <v>25481374.870000001</v>
      </c>
      <c r="F161" s="54">
        <f t="shared" si="31"/>
        <v>106.75892884675071</v>
      </c>
    </row>
    <row r="162" spans="1:6" ht="12.75" customHeight="1" x14ac:dyDescent="0.2">
      <c r="A162" s="55">
        <v>3133</v>
      </c>
      <c r="B162" s="87" t="s">
        <v>363</v>
      </c>
      <c r="C162" s="52" t="s">
        <v>364</v>
      </c>
      <c r="D162" s="244">
        <v>17335</v>
      </c>
      <c r="E162" s="244"/>
      <c r="F162" s="54">
        <f t="shared" si="31"/>
        <v>0</v>
      </c>
    </row>
    <row r="163" spans="1:6" ht="12.75" customHeight="1" x14ac:dyDescent="0.2">
      <c r="A163" s="55">
        <v>32</v>
      </c>
      <c r="B163" s="87" t="s">
        <v>365</v>
      </c>
      <c r="C163" s="52" t="s">
        <v>366</v>
      </c>
      <c r="D163" s="53">
        <f t="shared" ref="D163:E163" si="39">D164+D169+D177+D187+D188</f>
        <v>73897580</v>
      </c>
      <c r="E163" s="53">
        <f t="shared" si="39"/>
        <v>80854277.889999986</v>
      </c>
      <c r="F163" s="54">
        <f t="shared" si="31"/>
        <v>109.41397254145532</v>
      </c>
    </row>
    <row r="164" spans="1:6" ht="12.75" customHeight="1" x14ac:dyDescent="0.2">
      <c r="A164" s="55">
        <v>321</v>
      </c>
      <c r="B164" s="87" t="s">
        <v>367</v>
      </c>
      <c r="C164" s="52" t="s">
        <v>368</v>
      </c>
      <c r="D164" s="53">
        <f t="shared" ref="D164:E164" si="40">SUM(D165:D168)</f>
        <v>8414680</v>
      </c>
      <c r="E164" s="53">
        <f t="shared" si="40"/>
        <v>15247396.719999999</v>
      </c>
      <c r="F164" s="54">
        <f t="shared" si="31"/>
        <v>181.19995911906335</v>
      </c>
    </row>
    <row r="165" spans="1:6" ht="12.75" customHeight="1" x14ac:dyDescent="0.2">
      <c r="A165" s="55">
        <v>3211</v>
      </c>
      <c r="B165" s="87" t="s">
        <v>369</v>
      </c>
      <c r="C165" s="52" t="s">
        <v>370</v>
      </c>
      <c r="D165" s="244">
        <v>2629069</v>
      </c>
      <c r="E165" s="244">
        <v>7817710.8200000003</v>
      </c>
      <c r="F165" s="54">
        <f t="shared" si="31"/>
        <v>297.35662396080136</v>
      </c>
    </row>
    <row r="166" spans="1:6" ht="12.75" customHeight="1" x14ac:dyDescent="0.2">
      <c r="A166" s="55">
        <v>3212</v>
      </c>
      <c r="B166" s="87" t="s">
        <v>371</v>
      </c>
      <c r="C166" s="52" t="s">
        <v>372</v>
      </c>
      <c r="D166" s="244">
        <v>4509267</v>
      </c>
      <c r="E166" s="244">
        <v>4773925.43</v>
      </c>
      <c r="F166" s="54">
        <f t="shared" si="31"/>
        <v>105.86921178098348</v>
      </c>
    </row>
    <row r="167" spans="1:6" ht="12.75" customHeight="1" x14ac:dyDescent="0.2">
      <c r="A167" s="55">
        <v>3213</v>
      </c>
      <c r="B167" s="87" t="s">
        <v>373</v>
      </c>
      <c r="C167" s="52" t="s">
        <v>374</v>
      </c>
      <c r="D167" s="244">
        <v>861142</v>
      </c>
      <c r="E167" s="244">
        <v>1914623.7</v>
      </c>
      <c r="F167" s="54">
        <f t="shared" si="31"/>
        <v>222.33542203260322</v>
      </c>
    </row>
    <row r="168" spans="1:6" ht="12.75" customHeight="1" x14ac:dyDescent="0.2">
      <c r="A168" s="55">
        <v>3214</v>
      </c>
      <c r="B168" s="87" t="s">
        <v>375</v>
      </c>
      <c r="C168" s="52" t="s">
        <v>376</v>
      </c>
      <c r="D168" s="244">
        <v>415202</v>
      </c>
      <c r="E168" s="244">
        <v>741136.77</v>
      </c>
      <c r="F168" s="54">
        <f t="shared" si="31"/>
        <v>178.50028901594888</v>
      </c>
    </row>
    <row r="169" spans="1:6" ht="12.75" customHeight="1" x14ac:dyDescent="0.2">
      <c r="A169" s="55">
        <v>322</v>
      </c>
      <c r="B169" s="87" t="s">
        <v>377</v>
      </c>
      <c r="C169" s="52" t="s">
        <v>378</v>
      </c>
      <c r="D169" s="53">
        <f t="shared" ref="D169:E169" si="41">SUM(D170:D176)</f>
        <v>30900933</v>
      </c>
      <c r="E169" s="53">
        <f t="shared" si="41"/>
        <v>35506603.199999996</v>
      </c>
      <c r="F169" s="54">
        <f t="shared" si="31"/>
        <v>114.90463152034923</v>
      </c>
    </row>
    <row r="170" spans="1:6" ht="12.75" customHeight="1" x14ac:dyDescent="0.2">
      <c r="A170" s="55">
        <v>3221</v>
      </c>
      <c r="B170" s="87" t="s">
        <v>379</v>
      </c>
      <c r="C170" s="52" t="s">
        <v>380</v>
      </c>
      <c r="D170" s="244">
        <v>1616582</v>
      </c>
      <c r="E170" s="244">
        <v>1646512.75</v>
      </c>
      <c r="F170" s="54">
        <f t="shared" si="31"/>
        <v>101.85148356223192</v>
      </c>
    </row>
    <row r="171" spans="1:6" ht="12.75" customHeight="1" x14ac:dyDescent="0.2">
      <c r="A171" s="55">
        <v>3222</v>
      </c>
      <c r="B171" s="87" t="s">
        <v>381</v>
      </c>
      <c r="C171" s="52" t="s">
        <v>382</v>
      </c>
      <c r="D171" s="244">
        <v>18059142</v>
      </c>
      <c r="E171" s="244">
        <v>19281007.809999999</v>
      </c>
      <c r="F171" s="54">
        <f t="shared" si="31"/>
        <v>106.76591285455311</v>
      </c>
    </row>
    <row r="172" spans="1:6" ht="12.75" customHeight="1" x14ac:dyDescent="0.2">
      <c r="A172" s="55">
        <v>3223</v>
      </c>
      <c r="B172" s="87" t="s">
        <v>383</v>
      </c>
      <c r="C172" s="52" t="s">
        <v>384</v>
      </c>
      <c r="D172" s="244">
        <v>7618376</v>
      </c>
      <c r="E172" s="244">
        <v>11806234.84</v>
      </c>
      <c r="F172" s="54">
        <f t="shared" si="31"/>
        <v>154.97049292395124</v>
      </c>
    </row>
    <row r="173" spans="1:6" ht="12.75" customHeight="1" x14ac:dyDescent="0.2">
      <c r="A173" s="55">
        <v>3224</v>
      </c>
      <c r="B173" s="87" t="s">
        <v>385</v>
      </c>
      <c r="C173" s="52" t="s">
        <v>386</v>
      </c>
      <c r="D173" s="244">
        <v>3111464</v>
      </c>
      <c r="E173" s="244">
        <v>2477065.15</v>
      </c>
      <c r="F173" s="54">
        <f t="shared" si="31"/>
        <v>79.610921096949866</v>
      </c>
    </row>
    <row r="174" spans="1:6" ht="12.75" customHeight="1" x14ac:dyDescent="0.2">
      <c r="A174" s="55">
        <v>3225</v>
      </c>
      <c r="B174" s="87" t="s">
        <v>387</v>
      </c>
      <c r="C174" s="52" t="s">
        <v>388</v>
      </c>
      <c r="D174" s="244">
        <v>286518</v>
      </c>
      <c r="E174" s="244">
        <v>200609.44</v>
      </c>
      <c r="F174" s="54">
        <f t="shared" si="31"/>
        <v>70.01634801303932</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208851</v>
      </c>
      <c r="E176" s="244">
        <v>95173.21</v>
      </c>
      <c r="F176" s="54">
        <f t="shared" si="31"/>
        <v>45.569908690884894</v>
      </c>
    </row>
    <row r="177" spans="1:6" ht="12.75" customHeight="1" x14ac:dyDescent="0.2">
      <c r="A177" s="55">
        <v>323</v>
      </c>
      <c r="B177" s="87" t="s">
        <v>393</v>
      </c>
      <c r="C177" s="52" t="s">
        <v>394</v>
      </c>
      <c r="D177" s="53">
        <f t="shared" ref="D177:E177" si="42">SUM(D178:D186)</f>
        <v>25211968</v>
      </c>
      <c r="E177" s="53">
        <f t="shared" si="42"/>
        <v>21706603.760000002</v>
      </c>
      <c r="F177" s="54">
        <f t="shared" si="31"/>
        <v>86.096427537905811</v>
      </c>
    </row>
    <row r="178" spans="1:6" ht="12.75" customHeight="1" x14ac:dyDescent="0.2">
      <c r="A178" s="55">
        <v>3231</v>
      </c>
      <c r="B178" s="87" t="s">
        <v>395</v>
      </c>
      <c r="C178" s="52" t="s">
        <v>396</v>
      </c>
      <c r="D178" s="244">
        <v>446871</v>
      </c>
      <c r="E178" s="244">
        <v>437902.61</v>
      </c>
      <c r="F178" s="54">
        <f t="shared" si="31"/>
        <v>97.993069588315194</v>
      </c>
    </row>
    <row r="179" spans="1:6" ht="12.75" customHeight="1" x14ac:dyDescent="0.2">
      <c r="A179" s="55">
        <v>3232</v>
      </c>
      <c r="B179" s="87" t="s">
        <v>397</v>
      </c>
      <c r="C179" s="52" t="s">
        <v>398</v>
      </c>
      <c r="D179" s="244">
        <v>6368833</v>
      </c>
      <c r="E179" s="244">
        <v>6342730.0199999996</v>
      </c>
      <c r="F179" s="54">
        <f t="shared" si="31"/>
        <v>99.590145007727472</v>
      </c>
    </row>
    <row r="180" spans="1:6" ht="12.75" customHeight="1" x14ac:dyDescent="0.2">
      <c r="A180" s="55">
        <v>3233</v>
      </c>
      <c r="B180" s="87" t="s">
        <v>399</v>
      </c>
      <c r="C180" s="52" t="s">
        <v>400</v>
      </c>
      <c r="D180" s="244">
        <v>1670592</v>
      </c>
      <c r="E180" s="244">
        <v>2099562.15</v>
      </c>
      <c r="F180" s="54">
        <f t="shared" si="31"/>
        <v>125.67773280370072</v>
      </c>
    </row>
    <row r="181" spans="1:6" ht="12.75" customHeight="1" x14ac:dyDescent="0.2">
      <c r="A181" s="55">
        <v>3234</v>
      </c>
      <c r="B181" s="87" t="s">
        <v>401</v>
      </c>
      <c r="C181" s="52" t="s">
        <v>402</v>
      </c>
      <c r="D181" s="244">
        <v>8668074</v>
      </c>
      <c r="E181" s="244">
        <v>1843157.2</v>
      </c>
      <c r="F181" s="54">
        <f t="shared" si="31"/>
        <v>21.26374555639465</v>
      </c>
    </row>
    <row r="182" spans="1:6" ht="12.75" customHeight="1" x14ac:dyDescent="0.2">
      <c r="A182" s="55">
        <v>3235</v>
      </c>
      <c r="B182" s="87" t="s">
        <v>403</v>
      </c>
      <c r="C182" s="52" t="s">
        <v>404</v>
      </c>
      <c r="D182" s="244">
        <v>492866</v>
      </c>
      <c r="E182" s="244">
        <v>438777.58</v>
      </c>
      <c r="F182" s="54">
        <f t="shared" si="31"/>
        <v>89.025735189686444</v>
      </c>
    </row>
    <row r="183" spans="1:6" ht="12.75" customHeight="1" x14ac:dyDescent="0.2">
      <c r="A183" s="55">
        <v>3236</v>
      </c>
      <c r="B183" s="87" t="s">
        <v>405</v>
      </c>
      <c r="C183" s="52" t="s">
        <v>406</v>
      </c>
      <c r="D183" s="244">
        <v>2112118</v>
      </c>
      <c r="E183" s="244">
        <v>3358530.44</v>
      </c>
      <c r="F183" s="54">
        <f t="shared" si="31"/>
        <v>159.01244343355816</v>
      </c>
    </row>
    <row r="184" spans="1:6" ht="12.75" customHeight="1" x14ac:dyDescent="0.2">
      <c r="A184" s="55">
        <v>3237</v>
      </c>
      <c r="B184" s="87" t="s">
        <v>407</v>
      </c>
      <c r="C184" s="52" t="s">
        <v>408</v>
      </c>
      <c r="D184" s="244">
        <v>3875469</v>
      </c>
      <c r="E184" s="244">
        <v>5416538.4699999997</v>
      </c>
      <c r="F184" s="54">
        <f t="shared" si="31"/>
        <v>139.76472189559507</v>
      </c>
    </row>
    <row r="185" spans="1:6" ht="12.75" customHeight="1" x14ac:dyDescent="0.2">
      <c r="A185" s="55">
        <v>3238</v>
      </c>
      <c r="B185" s="87" t="s">
        <v>409</v>
      </c>
      <c r="C185" s="52" t="s">
        <v>410</v>
      </c>
      <c r="D185" s="244">
        <v>763198</v>
      </c>
      <c r="E185" s="244">
        <v>650812.42000000004</v>
      </c>
      <c r="F185" s="54">
        <f t="shared" si="31"/>
        <v>85.274387511497679</v>
      </c>
    </row>
    <row r="186" spans="1:6" ht="12.75" customHeight="1" x14ac:dyDescent="0.2">
      <c r="A186" s="55">
        <v>3239</v>
      </c>
      <c r="B186" s="87" t="s">
        <v>411</v>
      </c>
      <c r="C186" s="52" t="s">
        <v>412</v>
      </c>
      <c r="D186" s="244">
        <v>813947</v>
      </c>
      <c r="E186" s="244">
        <v>1118592.8700000001</v>
      </c>
      <c r="F186" s="54">
        <f t="shared" si="31"/>
        <v>137.4282195278071</v>
      </c>
    </row>
    <row r="187" spans="1:6" ht="12.75" customHeight="1" x14ac:dyDescent="0.2">
      <c r="A187" s="55">
        <v>324</v>
      </c>
      <c r="B187" s="87" t="s">
        <v>413</v>
      </c>
      <c r="C187" s="52" t="s">
        <v>414</v>
      </c>
      <c r="D187" s="244">
        <v>495107</v>
      </c>
      <c r="E187" s="244">
        <v>1075238.58</v>
      </c>
      <c r="F187" s="54">
        <f t="shared" si="31"/>
        <v>217.17297069118393</v>
      </c>
    </row>
    <row r="188" spans="1:6" ht="12.75" customHeight="1" x14ac:dyDescent="0.2">
      <c r="A188" s="55">
        <v>329</v>
      </c>
      <c r="B188" s="87" t="s">
        <v>415</v>
      </c>
      <c r="C188" s="52" t="s">
        <v>416</v>
      </c>
      <c r="D188" s="53">
        <f t="shared" ref="D188:E188" si="43">SUM(D189:D195)</f>
        <v>8874892</v>
      </c>
      <c r="E188" s="53">
        <f t="shared" si="43"/>
        <v>7318435.6300000008</v>
      </c>
      <c r="F188" s="54">
        <f t="shared" si="31"/>
        <v>82.462250019493197</v>
      </c>
    </row>
    <row r="189" spans="1:6" ht="12.75" customHeight="1" x14ac:dyDescent="0.2">
      <c r="A189" s="55">
        <v>3291</v>
      </c>
      <c r="B189" s="234" t="s">
        <v>417</v>
      </c>
      <c r="C189" s="52" t="s">
        <v>418</v>
      </c>
      <c r="D189" s="244">
        <v>58648</v>
      </c>
      <c r="E189" s="244">
        <v>50211.05</v>
      </c>
      <c r="F189" s="54">
        <f t="shared" si="31"/>
        <v>85.614257945710008</v>
      </c>
    </row>
    <row r="190" spans="1:6" ht="12.75" customHeight="1" x14ac:dyDescent="0.2">
      <c r="A190" s="55">
        <v>3292</v>
      </c>
      <c r="B190" s="87" t="s">
        <v>419</v>
      </c>
      <c r="C190" s="52" t="s">
        <v>420</v>
      </c>
      <c r="D190" s="244">
        <v>163055</v>
      </c>
      <c r="E190" s="244">
        <v>193027.43</v>
      </c>
      <c r="F190" s="54">
        <f t="shared" si="31"/>
        <v>118.38179142007297</v>
      </c>
    </row>
    <row r="191" spans="1:6" ht="12.75" customHeight="1" x14ac:dyDescent="0.2">
      <c r="A191" s="55">
        <v>3293</v>
      </c>
      <c r="B191" s="87" t="s">
        <v>421</v>
      </c>
      <c r="C191" s="52" t="s">
        <v>422</v>
      </c>
      <c r="D191" s="244">
        <v>185508</v>
      </c>
      <c r="E191" s="244">
        <v>642820.07999999996</v>
      </c>
      <c r="F191" s="54">
        <f t="shared" si="31"/>
        <v>346.51879164240893</v>
      </c>
    </row>
    <row r="192" spans="1:6" ht="12.75" customHeight="1" x14ac:dyDescent="0.2">
      <c r="A192" s="55">
        <v>3294</v>
      </c>
      <c r="B192" s="87" t="s">
        <v>423</v>
      </c>
      <c r="C192" s="52" t="s">
        <v>424</v>
      </c>
      <c r="D192" s="244">
        <v>120405</v>
      </c>
      <c r="E192" s="244">
        <v>134124.65</v>
      </c>
      <c r="F192" s="54">
        <f t="shared" si="31"/>
        <v>111.39458494248578</v>
      </c>
    </row>
    <row r="193" spans="1:6" ht="12.75" customHeight="1" x14ac:dyDescent="0.2">
      <c r="A193" s="55">
        <v>3295</v>
      </c>
      <c r="B193" s="87" t="s">
        <v>425</v>
      </c>
      <c r="C193" s="52" t="s">
        <v>426</v>
      </c>
      <c r="D193" s="244">
        <v>307424</v>
      </c>
      <c r="E193" s="244">
        <v>378964.44</v>
      </c>
      <c r="F193" s="54">
        <f t="shared" si="31"/>
        <v>123.27093525554282</v>
      </c>
    </row>
    <row r="194" spans="1:6" ht="12.75" customHeight="1" x14ac:dyDescent="0.2">
      <c r="A194" s="55" t="s">
        <v>427</v>
      </c>
      <c r="B194" s="87" t="s">
        <v>428</v>
      </c>
      <c r="C194" s="52" t="s">
        <v>427</v>
      </c>
      <c r="D194" s="244">
        <v>2000</v>
      </c>
      <c r="E194" s="244"/>
      <c r="F194" s="54">
        <f t="shared" si="31"/>
        <v>0</v>
      </c>
    </row>
    <row r="195" spans="1:6" ht="12.75" customHeight="1" x14ac:dyDescent="0.2">
      <c r="A195" s="55">
        <v>3299</v>
      </c>
      <c r="B195" s="87" t="s">
        <v>429</v>
      </c>
      <c r="C195" s="52" t="s">
        <v>430</v>
      </c>
      <c r="D195" s="244">
        <v>8037852</v>
      </c>
      <c r="E195" s="244">
        <v>5919287.9800000004</v>
      </c>
      <c r="F195" s="54">
        <f t="shared" si="31"/>
        <v>73.642659506544788</v>
      </c>
    </row>
    <row r="196" spans="1:6" ht="12.75" customHeight="1" x14ac:dyDescent="0.2">
      <c r="A196" s="55">
        <v>34</v>
      </c>
      <c r="B196" s="234" t="s">
        <v>431</v>
      </c>
      <c r="C196" s="52" t="s">
        <v>432</v>
      </c>
      <c r="D196" s="53">
        <f t="shared" ref="D196:E196" si="44">D197+D202+D210</f>
        <v>416974</v>
      </c>
      <c r="E196" s="53">
        <f t="shared" si="44"/>
        <v>618906.57999999996</v>
      </c>
      <c r="F196" s="54">
        <f t="shared" si="31"/>
        <v>148.42809863444722</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29</v>
      </c>
      <c r="E202" s="53">
        <f t="shared" si="46"/>
        <v>0</v>
      </c>
      <c r="F202" s="54">
        <f t="shared" si="31"/>
        <v>0</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v>29</v>
      </c>
      <c r="E205" s="244"/>
      <c r="F205" s="54">
        <f t="shared" si="31"/>
        <v>0</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416945</v>
      </c>
      <c r="E210" s="53">
        <f t="shared" si="47"/>
        <v>618906.57999999996</v>
      </c>
      <c r="F210" s="54">
        <f t="shared" si="31"/>
        <v>148.43842233388096</v>
      </c>
    </row>
    <row r="211" spans="1:6" ht="12.75" customHeight="1" x14ac:dyDescent="0.2">
      <c r="A211" s="55">
        <v>3431</v>
      </c>
      <c r="B211" s="234" t="s">
        <v>461</v>
      </c>
      <c r="C211" s="52" t="s">
        <v>462</v>
      </c>
      <c r="D211" s="244">
        <v>150406</v>
      </c>
      <c r="E211" s="244">
        <v>314590.37</v>
      </c>
      <c r="F211" s="54">
        <f t="shared" si="31"/>
        <v>209.16078480911665</v>
      </c>
    </row>
    <row r="212" spans="1:6" ht="12.75" customHeight="1" x14ac:dyDescent="0.2">
      <c r="A212" s="55">
        <v>3432</v>
      </c>
      <c r="B212" s="87" t="s">
        <v>463</v>
      </c>
      <c r="C212" s="52" t="s">
        <v>464</v>
      </c>
      <c r="D212" s="244">
        <v>260470</v>
      </c>
      <c r="E212" s="244">
        <v>222060.24</v>
      </c>
      <c r="F212" s="54">
        <f t="shared" si="31"/>
        <v>85.253672207931814</v>
      </c>
    </row>
    <row r="213" spans="1:6" ht="12.75" customHeight="1" x14ac:dyDescent="0.2">
      <c r="A213" s="55">
        <v>3433</v>
      </c>
      <c r="B213" s="87" t="s">
        <v>465</v>
      </c>
      <c r="C213" s="52" t="s">
        <v>466</v>
      </c>
      <c r="D213" s="244">
        <v>6069</v>
      </c>
      <c r="E213" s="244">
        <v>82255.97</v>
      </c>
      <c r="F213" s="54">
        <f t="shared" si="31"/>
        <v>1355.3463503048279</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2279789</v>
      </c>
      <c r="E224" s="53">
        <f t="shared" si="51"/>
        <v>3771328.4499999997</v>
      </c>
      <c r="F224" s="54">
        <f t="shared" ref="F224:F235" si="52">IF(D224&lt;&gt;0,IF(E224/D224&gt;=100,"&gt;&gt;100",E224/D224*100),"-")</f>
        <v>165.42445156108744</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2279789</v>
      </c>
      <c r="E247" s="53">
        <f t="shared" si="62"/>
        <v>3771328.4499999997</v>
      </c>
      <c r="F247" s="54">
        <f t="shared" si="61"/>
        <v>165.42445156108744</v>
      </c>
    </row>
    <row r="248" spans="1:6" ht="12.75" customHeight="1" x14ac:dyDescent="0.2">
      <c r="A248" s="55" t="s">
        <v>535</v>
      </c>
      <c r="B248" s="87" t="s">
        <v>197</v>
      </c>
      <c r="C248" s="52" t="s">
        <v>535</v>
      </c>
      <c r="D248" s="244">
        <v>198170</v>
      </c>
      <c r="E248" s="244">
        <v>45425.61</v>
      </c>
      <c r="F248" s="54">
        <f t="shared" si="61"/>
        <v>22.922546298632486</v>
      </c>
    </row>
    <row r="249" spans="1:6" ht="12.75" customHeight="1" x14ac:dyDescent="0.2">
      <c r="A249" s="55" t="s">
        <v>536</v>
      </c>
      <c r="B249" s="87" t="s">
        <v>199</v>
      </c>
      <c r="C249" s="52" t="s">
        <v>536</v>
      </c>
      <c r="D249" s="244"/>
      <c r="E249" s="244"/>
      <c r="F249" s="54" t="str">
        <f t="shared" si="61"/>
        <v>-</v>
      </c>
    </row>
    <row r="250" spans="1:6" ht="24" x14ac:dyDescent="0.2">
      <c r="A250" s="55" t="s">
        <v>537</v>
      </c>
      <c r="B250" s="87" t="s">
        <v>201</v>
      </c>
      <c r="C250" s="52" t="s">
        <v>537</v>
      </c>
      <c r="D250" s="244">
        <v>2081619</v>
      </c>
      <c r="E250" s="244">
        <v>3725902.84</v>
      </c>
      <c r="F250" s="54">
        <f t="shared" si="61"/>
        <v>178.9906241247798</v>
      </c>
    </row>
    <row r="251" spans="1:6" ht="24" x14ac:dyDescent="0.2">
      <c r="A251" s="55" t="s">
        <v>538</v>
      </c>
      <c r="B251" s="87" t="s">
        <v>203</v>
      </c>
      <c r="C251" s="52" t="s">
        <v>538</v>
      </c>
      <c r="D251" s="244"/>
      <c r="E251" s="244"/>
      <c r="F251" s="54" t="str">
        <f t="shared" si="61"/>
        <v>-</v>
      </c>
    </row>
    <row r="252" spans="1:6" ht="24" x14ac:dyDescent="0.2">
      <c r="A252" s="55">
        <v>37</v>
      </c>
      <c r="B252" s="87" t="s">
        <v>539</v>
      </c>
      <c r="C252" s="52" t="s">
        <v>540</v>
      </c>
      <c r="D252" s="53">
        <f t="shared" ref="D252:E252" si="63">D253+D259</f>
        <v>1733800</v>
      </c>
      <c r="E252" s="53">
        <f t="shared" si="63"/>
        <v>1281070.57</v>
      </c>
      <c r="F252" s="54">
        <f t="shared" ref="F252:F258" si="64">IF(D252&lt;&gt;0,IF(E252/D252&gt;=100,"&gt;&gt;100",E252/D252*100),"-")</f>
        <v>73.888024570307991</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1733800</v>
      </c>
      <c r="E259" s="53">
        <f t="shared" si="66"/>
        <v>1281070.57</v>
      </c>
      <c r="F259" s="54">
        <f t="shared" ref="F259:F262" si="67">IF(D259&lt;&gt;0,IF(E259/D259&gt;=100,"&gt;&gt;100",E259/D259*100),"-")</f>
        <v>73.888024570307991</v>
      </c>
    </row>
    <row r="260" spans="1:6" ht="12.75" customHeight="1" x14ac:dyDescent="0.2">
      <c r="A260" s="55">
        <v>3721</v>
      </c>
      <c r="B260" s="87" t="s">
        <v>555</v>
      </c>
      <c r="C260" s="52" t="s">
        <v>556</v>
      </c>
      <c r="D260" s="244">
        <v>1733800</v>
      </c>
      <c r="E260" s="244">
        <v>1281070.57</v>
      </c>
      <c r="F260" s="54">
        <f t="shared" si="67"/>
        <v>73.888024570307991</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38000</v>
      </c>
      <c r="E263" s="53">
        <f t="shared" si="68"/>
        <v>0</v>
      </c>
      <c r="F263" s="54">
        <f t="shared" ref="F263:F267" si="69">IF(D263&lt;&gt;0,IF(E263/D263&gt;=100,"&gt;&gt;100",E263/D263*100),"-")</f>
        <v>0</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38000</v>
      </c>
      <c r="E273" s="53">
        <f t="shared" si="73"/>
        <v>0</v>
      </c>
      <c r="F273" s="54">
        <f t="shared" ref="F273:F284" si="74">IF(D273&lt;&gt;0,IF(E273/D273&gt;=100,"&gt;&gt;100",E273/D273*100),"-")</f>
        <v>0</v>
      </c>
    </row>
    <row r="274" spans="1:6" ht="12.75" customHeight="1" x14ac:dyDescent="0.2">
      <c r="A274" s="55">
        <v>3831</v>
      </c>
      <c r="B274" s="87" t="s">
        <v>583</v>
      </c>
      <c r="C274" s="52" t="s">
        <v>584</v>
      </c>
      <c r="D274" s="244">
        <v>38000</v>
      </c>
      <c r="E274" s="244"/>
      <c r="F274" s="54">
        <f t="shared" si="74"/>
        <v>0</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339</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260121811</v>
      </c>
      <c r="E289" s="53">
        <f t="shared" si="79"/>
        <v>279323481.28999996</v>
      </c>
      <c r="F289" s="54">
        <f t="shared" si="76"/>
        <v>107.38179940243455</v>
      </c>
    </row>
    <row r="290" spans="1:6" ht="12.75" customHeight="1" x14ac:dyDescent="0.2">
      <c r="A290" s="55" t="s">
        <v>604</v>
      </c>
      <c r="B290" s="87" t="s">
        <v>615</v>
      </c>
      <c r="C290" s="52" t="s">
        <v>616</v>
      </c>
      <c r="D290" s="53">
        <f>IF(D6&gt;=D289,D6-D289,0)</f>
        <v>66204893</v>
      </c>
      <c r="E290" s="53">
        <f>IF(E6&gt;=E289,E6-E289,0)</f>
        <v>35295514.680000067</v>
      </c>
      <c r="F290" s="54">
        <f t="shared" si="76"/>
        <v>53.312546974435961</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109336367</v>
      </c>
      <c r="E292" s="244">
        <v>162686065.91</v>
      </c>
      <c r="F292" s="54">
        <f t="shared" si="76"/>
        <v>148.79410243254193</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v>3244533</v>
      </c>
      <c r="E294" s="244">
        <v>2052959.08</v>
      </c>
      <c r="F294" s="54">
        <f t="shared" si="76"/>
        <v>63.274408982741129</v>
      </c>
    </row>
    <row r="295" spans="1:6" ht="24" x14ac:dyDescent="0.2">
      <c r="A295" s="55">
        <v>9661</v>
      </c>
      <c r="B295" s="87" t="s">
        <v>625</v>
      </c>
      <c r="C295" s="52" t="s">
        <v>626</v>
      </c>
      <c r="D295" s="244">
        <v>2877331</v>
      </c>
      <c r="E295" s="244">
        <v>2052959.08</v>
      </c>
      <c r="F295" s="54">
        <f t="shared" si="76"/>
        <v>71.349423476131179</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1196083</v>
      </c>
      <c r="E298" s="53">
        <f t="shared" si="80"/>
        <v>41927.65</v>
      </c>
      <c r="F298" s="54">
        <f t="shared" ref="F298:F418" si="81">IF(D298&lt;&gt;0,IF(E298/D298&gt;=100,"&gt;&gt;100",E298/D298*100),"-")</f>
        <v>3.5054130858811634</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1196083</v>
      </c>
      <c r="E311" s="53">
        <f t="shared" si="85"/>
        <v>41927.65</v>
      </c>
      <c r="F311" s="54">
        <f t="shared" si="81"/>
        <v>3.5054130858811634</v>
      </c>
    </row>
    <row r="312" spans="1:6" ht="12.75" customHeight="1" x14ac:dyDescent="0.2">
      <c r="A312" s="55">
        <v>721</v>
      </c>
      <c r="B312" s="87" t="s">
        <v>658</v>
      </c>
      <c r="C312" s="52" t="s">
        <v>659</v>
      </c>
      <c r="D312" s="53">
        <f t="shared" ref="D312:E312" si="86">SUM(D313:D316)</f>
        <v>1194160</v>
      </c>
      <c r="E312" s="53">
        <f t="shared" si="86"/>
        <v>28027.65</v>
      </c>
      <c r="F312" s="54">
        <f t="shared" si="81"/>
        <v>2.3470598579754807</v>
      </c>
    </row>
    <row r="313" spans="1:6" ht="12.75" customHeight="1" x14ac:dyDescent="0.2">
      <c r="A313" s="55">
        <v>7211</v>
      </c>
      <c r="B313" s="87" t="s">
        <v>660</v>
      </c>
      <c r="C313" s="52" t="s">
        <v>661</v>
      </c>
      <c r="D313" s="244">
        <v>1194160</v>
      </c>
      <c r="E313" s="244">
        <v>28027.65</v>
      </c>
      <c r="F313" s="54">
        <f t="shared" si="81"/>
        <v>2.3470598579754807</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13900</v>
      </c>
      <c r="F317" s="54" t="str">
        <f t="shared" si="81"/>
        <v>-</v>
      </c>
    </row>
    <row r="318" spans="1:6" ht="12.75" customHeight="1" x14ac:dyDescent="0.2">
      <c r="A318" s="55">
        <v>7221</v>
      </c>
      <c r="B318" s="87" t="s">
        <v>670</v>
      </c>
      <c r="C318" s="52" t="s">
        <v>671</v>
      </c>
      <c r="D318" s="244"/>
      <c r="E318" s="244">
        <v>13900</v>
      </c>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1923</v>
      </c>
      <c r="E326" s="53">
        <f t="shared" si="88"/>
        <v>0</v>
      </c>
      <c r="F326" s="54">
        <f t="shared" si="81"/>
        <v>0</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v>1923</v>
      </c>
      <c r="E329" s="244"/>
      <c r="F329" s="54">
        <f t="shared" si="81"/>
        <v>0</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48486671</v>
      </c>
      <c r="E350" s="53">
        <f t="shared" si="95"/>
        <v>68603362.420000002</v>
      </c>
      <c r="F350" s="54">
        <f t="shared" si="81"/>
        <v>141.48911650379134</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48486671</v>
      </c>
      <c r="E363" s="53">
        <f t="shared" si="99"/>
        <v>68603362.420000002</v>
      </c>
      <c r="F363" s="54">
        <f t="shared" si="81"/>
        <v>141.48911650379134</v>
      </c>
    </row>
    <row r="364" spans="1:6" ht="12.75" customHeight="1" x14ac:dyDescent="0.2">
      <c r="A364" s="55">
        <v>421</v>
      </c>
      <c r="B364" s="87" t="s">
        <v>754</v>
      </c>
      <c r="C364" s="52" t="s">
        <v>755</v>
      </c>
      <c r="D364" s="53">
        <f t="shared" ref="D364:E364" si="100">SUM(D365:D368)</f>
        <v>2594163</v>
      </c>
      <c r="E364" s="53">
        <f t="shared" si="100"/>
        <v>7247198.5899999999</v>
      </c>
      <c r="F364" s="54">
        <f t="shared" si="81"/>
        <v>279.36558304162077</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v>642305</v>
      </c>
      <c r="E366" s="244"/>
      <c r="F366" s="54">
        <f t="shared" si="81"/>
        <v>0</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v>1951858</v>
      </c>
      <c r="E368" s="244">
        <v>7247198.5899999999</v>
      </c>
      <c r="F368" s="54">
        <f t="shared" si="81"/>
        <v>371.29742993598921</v>
      </c>
    </row>
    <row r="369" spans="1:6" ht="12.75" customHeight="1" x14ac:dyDescent="0.2">
      <c r="A369" s="55">
        <v>422</v>
      </c>
      <c r="B369" s="87" t="s">
        <v>760</v>
      </c>
      <c r="C369" s="52" t="s">
        <v>761</v>
      </c>
      <c r="D369" s="53">
        <f t="shared" ref="D369:E369" si="101">SUM(D370:D377)</f>
        <v>44885897</v>
      </c>
      <c r="E369" s="53">
        <f t="shared" si="101"/>
        <v>60041418.010000005</v>
      </c>
      <c r="F369" s="54">
        <f t="shared" si="81"/>
        <v>133.76454972037209</v>
      </c>
    </row>
    <row r="370" spans="1:6" ht="12.75" customHeight="1" x14ac:dyDescent="0.2">
      <c r="A370" s="55">
        <v>4221</v>
      </c>
      <c r="B370" s="87" t="s">
        <v>670</v>
      </c>
      <c r="C370" s="52" t="s">
        <v>762</v>
      </c>
      <c r="D370" s="244">
        <v>4267316</v>
      </c>
      <c r="E370" s="244">
        <v>2303946.44</v>
      </c>
      <c r="F370" s="54">
        <f t="shared" si="81"/>
        <v>53.990528004019389</v>
      </c>
    </row>
    <row r="371" spans="1:6" ht="12.75" customHeight="1" x14ac:dyDescent="0.2">
      <c r="A371" s="55">
        <v>4222</v>
      </c>
      <c r="B371" s="87" t="s">
        <v>763</v>
      </c>
      <c r="C371" s="52" t="s">
        <v>764</v>
      </c>
      <c r="D371" s="244">
        <v>278476</v>
      </c>
      <c r="E371" s="244">
        <v>96177.86</v>
      </c>
      <c r="F371" s="54">
        <f t="shared" si="81"/>
        <v>34.537216851721517</v>
      </c>
    </row>
    <row r="372" spans="1:6" ht="12.75" customHeight="1" x14ac:dyDescent="0.2">
      <c r="A372" s="55">
        <v>4223</v>
      </c>
      <c r="B372" s="87" t="s">
        <v>674</v>
      </c>
      <c r="C372" s="52" t="s">
        <v>765</v>
      </c>
      <c r="D372" s="244">
        <v>551973</v>
      </c>
      <c r="E372" s="244">
        <v>622055.54</v>
      </c>
      <c r="F372" s="54">
        <f t="shared" si="81"/>
        <v>112.6967333547112</v>
      </c>
    </row>
    <row r="373" spans="1:6" ht="12.75" customHeight="1" x14ac:dyDescent="0.2">
      <c r="A373" s="55">
        <v>4224</v>
      </c>
      <c r="B373" s="87" t="s">
        <v>676</v>
      </c>
      <c r="C373" s="52" t="s">
        <v>766</v>
      </c>
      <c r="D373" s="244">
        <v>26446892</v>
      </c>
      <c r="E373" s="244">
        <v>27638677.800000001</v>
      </c>
      <c r="F373" s="54">
        <f t="shared" si="81"/>
        <v>104.50633594299097</v>
      </c>
    </row>
    <row r="374" spans="1:6" ht="12.75" customHeight="1" x14ac:dyDescent="0.2">
      <c r="A374" s="55">
        <v>4225</v>
      </c>
      <c r="B374" s="87" t="s">
        <v>678</v>
      </c>
      <c r="C374" s="52" t="s">
        <v>767</v>
      </c>
      <c r="D374" s="244">
        <v>13193154</v>
      </c>
      <c r="E374" s="244">
        <v>29343022.370000001</v>
      </c>
      <c r="F374" s="54">
        <f t="shared" si="81"/>
        <v>222.41097443416487</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v>148086</v>
      </c>
      <c r="E376" s="244">
        <v>37538</v>
      </c>
      <c r="F376" s="54">
        <f t="shared" si="81"/>
        <v>25.348783814810311</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279976</v>
      </c>
      <c r="E378" s="53">
        <f t="shared" si="102"/>
        <v>900066.99</v>
      </c>
      <c r="F378" s="54">
        <f t="shared" si="81"/>
        <v>321.48005186158809</v>
      </c>
    </row>
    <row r="379" spans="1:6" ht="12.75" customHeight="1" x14ac:dyDescent="0.2">
      <c r="A379" s="55">
        <v>4231</v>
      </c>
      <c r="B379" s="87" t="s">
        <v>688</v>
      </c>
      <c r="C379" s="52" t="s">
        <v>773</v>
      </c>
      <c r="D379" s="244">
        <v>252044</v>
      </c>
      <c r="E379" s="244">
        <v>22019.39</v>
      </c>
      <c r="F379" s="54">
        <f t="shared" si="81"/>
        <v>8.7363277840377069</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v>27932</v>
      </c>
      <c r="E381" s="244">
        <v>878047.6</v>
      </c>
      <c r="F381" s="54">
        <f t="shared" si="81"/>
        <v>3143.5185450379495</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32572</v>
      </c>
      <c r="E383" s="53">
        <f t="shared" si="103"/>
        <v>39522.589999999997</v>
      </c>
      <c r="F383" s="54">
        <f t="shared" si="81"/>
        <v>121.3391563305907</v>
      </c>
    </row>
    <row r="384" spans="1:6" ht="12.75" customHeight="1" x14ac:dyDescent="0.2">
      <c r="A384" s="55">
        <v>4241</v>
      </c>
      <c r="B384" s="87" t="s">
        <v>779</v>
      </c>
      <c r="C384" s="52" t="s">
        <v>780</v>
      </c>
      <c r="D384" s="244">
        <v>32572</v>
      </c>
      <c r="E384" s="244">
        <v>39522.589999999997</v>
      </c>
      <c r="F384" s="54">
        <f t="shared" si="81"/>
        <v>121.3391563305907</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694063</v>
      </c>
      <c r="E391" s="53">
        <f t="shared" si="105"/>
        <v>375156.24</v>
      </c>
      <c r="F391" s="54">
        <f t="shared" si="81"/>
        <v>54.052188346014695</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v>694063</v>
      </c>
      <c r="E393" s="244">
        <v>375156.24</v>
      </c>
      <c r="F393" s="54">
        <f t="shared" si="81"/>
        <v>54.052188346014695</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47290588</v>
      </c>
      <c r="E408" s="53">
        <f t="shared" si="111"/>
        <v>68561434.769999996</v>
      </c>
      <c r="F408" s="54">
        <f t="shared" si="81"/>
        <v>144.97902789874382</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34056783</v>
      </c>
      <c r="E410" s="244">
        <v>68492175.010000005</v>
      </c>
      <c r="F410" s="54">
        <f t="shared" si="81"/>
        <v>201.11169927588287</v>
      </c>
    </row>
    <row r="411" spans="1:6" ht="12.75" customHeight="1" x14ac:dyDescent="0.2">
      <c r="A411" s="55">
        <v>97</v>
      </c>
      <c r="B411" s="87" t="s">
        <v>823</v>
      </c>
      <c r="C411" s="52" t="s">
        <v>824</v>
      </c>
      <c r="D411" s="244">
        <v>164790</v>
      </c>
      <c r="E411" s="244">
        <v>84711.039999999994</v>
      </c>
      <c r="F411" s="54">
        <f t="shared" si="81"/>
        <v>51.405449359791241</v>
      </c>
    </row>
    <row r="412" spans="1:6" ht="12.75" customHeight="1" x14ac:dyDescent="0.2">
      <c r="A412" s="55" t="s">
        <v>604</v>
      </c>
      <c r="B412" s="87" t="s">
        <v>825</v>
      </c>
      <c r="C412" s="52" t="s">
        <v>826</v>
      </c>
      <c r="D412" s="53">
        <f>D6+D298</f>
        <v>327522787</v>
      </c>
      <c r="E412" s="53">
        <f>E6+E298</f>
        <v>314660923.62</v>
      </c>
      <c r="F412" s="54">
        <f t="shared" si="81"/>
        <v>96.072986707944693</v>
      </c>
    </row>
    <row r="413" spans="1:6" ht="12.75" customHeight="1" x14ac:dyDescent="0.2">
      <c r="A413" s="55" t="s">
        <v>604</v>
      </c>
      <c r="B413" s="87" t="s">
        <v>827</v>
      </c>
      <c r="C413" s="52" t="s">
        <v>828</v>
      </c>
      <c r="D413" s="53">
        <f t="shared" ref="D413:E413" si="112">D289+D350</f>
        <v>308608482</v>
      </c>
      <c r="E413" s="53">
        <f t="shared" si="112"/>
        <v>347926843.70999998</v>
      </c>
      <c r="F413" s="54">
        <f t="shared" si="81"/>
        <v>112.74053177514413</v>
      </c>
    </row>
    <row r="414" spans="1:6" ht="12.75" customHeight="1" x14ac:dyDescent="0.2">
      <c r="A414" s="55" t="s">
        <v>604</v>
      </c>
      <c r="B414" s="87" t="s">
        <v>829</v>
      </c>
      <c r="C414" s="52" t="s">
        <v>830</v>
      </c>
      <c r="D414" s="53">
        <f t="shared" ref="D414:E414" si="113">IF(D412&gt;=D413,D412-D413,0)</f>
        <v>18914305</v>
      </c>
      <c r="E414" s="53">
        <f t="shared" si="113"/>
        <v>0</v>
      </c>
      <c r="F414" s="54">
        <f t="shared" si="81"/>
        <v>0</v>
      </c>
    </row>
    <row r="415" spans="1:6" ht="12.75" customHeight="1" x14ac:dyDescent="0.2">
      <c r="A415" s="55" t="s">
        <v>604</v>
      </c>
      <c r="B415" s="87" t="s">
        <v>831</v>
      </c>
      <c r="C415" s="52" t="s">
        <v>832</v>
      </c>
      <c r="D415" s="53">
        <f t="shared" ref="D415:E415" si="114">IF(D413&gt;=D412,D413-D412,0)</f>
        <v>0</v>
      </c>
      <c r="E415" s="53">
        <f t="shared" si="114"/>
        <v>33265920.089999974</v>
      </c>
      <c r="F415" s="54" t="str">
        <f t="shared" si="81"/>
        <v>-</v>
      </c>
    </row>
    <row r="416" spans="1:6" ht="12.75" customHeight="1" x14ac:dyDescent="0.2">
      <c r="A416" s="62" t="s">
        <v>833</v>
      </c>
      <c r="B416" s="234" t="s">
        <v>834</v>
      </c>
      <c r="C416" s="63" t="s">
        <v>835</v>
      </c>
      <c r="D416" s="53">
        <f t="shared" ref="D416:E416" si="115">IF(D292-D293+D409-D410&gt;=0,D292-D293+D409-D410,0)</f>
        <v>75279584</v>
      </c>
      <c r="E416" s="53">
        <f t="shared" si="115"/>
        <v>94193890.899999991</v>
      </c>
      <c r="F416" s="54">
        <f t="shared" si="81"/>
        <v>125.12541368453896</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3409323</v>
      </c>
      <c r="E418" s="64">
        <f t="shared" si="117"/>
        <v>2137670.12</v>
      </c>
      <c r="F418" s="59">
        <f t="shared" si="81"/>
        <v>62.700721521545489</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1000000</v>
      </c>
      <c r="E420" s="53">
        <f t="shared" si="118"/>
        <v>0</v>
      </c>
      <c r="F420" s="54">
        <f t="shared" ref="F420:F647" si="119">IF(D420&lt;&gt;0,IF(E420/D420&gt;=100,"&gt;&gt;100",E420/D420*100),"-")</f>
        <v>0</v>
      </c>
    </row>
    <row r="421" spans="1:6" ht="24" x14ac:dyDescent="0.2">
      <c r="A421" s="55">
        <v>81</v>
      </c>
      <c r="B421" s="234" t="s">
        <v>844</v>
      </c>
      <c r="C421" s="52" t="s">
        <v>845</v>
      </c>
      <c r="D421" s="53">
        <f t="shared" ref="D421:E421" si="120">D422+D427+D430+D434+D435+D442+D447+D455</f>
        <v>1000000</v>
      </c>
      <c r="E421" s="53">
        <f t="shared" si="120"/>
        <v>0</v>
      </c>
      <c r="F421" s="54">
        <f t="shared" si="119"/>
        <v>0</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1000000</v>
      </c>
      <c r="E442" s="53">
        <f t="shared" si="125"/>
        <v>0</v>
      </c>
      <c r="F442" s="54">
        <f t="shared" si="119"/>
        <v>0</v>
      </c>
    </row>
    <row r="443" spans="1:6" ht="12.75" customHeight="1" x14ac:dyDescent="0.2">
      <c r="A443" s="55">
        <v>8163</v>
      </c>
      <c r="B443" s="87" t="s">
        <v>888</v>
      </c>
      <c r="C443" s="52" t="s">
        <v>889</v>
      </c>
      <c r="D443" s="244">
        <v>1000000</v>
      </c>
      <c r="E443" s="244"/>
      <c r="F443" s="54">
        <f t="shared" si="119"/>
        <v>0</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4274</v>
      </c>
      <c r="E528" s="53">
        <f t="shared" si="148"/>
        <v>0</v>
      </c>
      <c r="F528" s="54">
        <f t="shared" si="119"/>
        <v>0</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4274</v>
      </c>
      <c r="E593" s="53">
        <f t="shared" si="167"/>
        <v>0</v>
      </c>
      <c r="F593" s="54">
        <f t="shared" si="119"/>
        <v>0</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4274</v>
      </c>
      <c r="E605" s="53">
        <f t="shared" si="171"/>
        <v>0</v>
      </c>
      <c r="F605" s="54">
        <f t="shared" si="119"/>
        <v>0</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v>4274</v>
      </c>
      <c r="E608" s="244"/>
      <c r="F608" s="54">
        <f t="shared" si="119"/>
        <v>0</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995726</v>
      </c>
      <c r="E635" s="53">
        <f t="shared" si="178"/>
        <v>0</v>
      </c>
      <c r="F635" s="54">
        <f t="shared" si="119"/>
        <v>0</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18757816</v>
      </c>
      <c r="E637" s="244">
        <v>19753540.34</v>
      </c>
      <c r="F637" s="54">
        <f t="shared" si="119"/>
        <v>105.30831702368761</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328522787</v>
      </c>
      <c r="E639" s="53">
        <f t="shared" si="180"/>
        <v>314660923.62</v>
      </c>
      <c r="F639" s="54">
        <f t="shared" si="119"/>
        <v>95.780547368849639</v>
      </c>
    </row>
    <row r="640" spans="1:6" ht="12.75" customHeight="1" x14ac:dyDescent="0.2">
      <c r="A640" s="55" t="s">
        <v>604</v>
      </c>
      <c r="B640" s="87" t="s">
        <v>1273</v>
      </c>
      <c r="C640" s="52" t="s">
        <v>1274</v>
      </c>
      <c r="D640" s="53">
        <f t="shared" ref="D640:E640" si="181">D413+D528</f>
        <v>308612756</v>
      </c>
      <c r="E640" s="53">
        <f t="shared" si="181"/>
        <v>347926843.70999998</v>
      </c>
      <c r="F640" s="54">
        <f t="shared" si="119"/>
        <v>112.7389704235038</v>
      </c>
    </row>
    <row r="641" spans="1:6" ht="12.75" customHeight="1" x14ac:dyDescent="0.2">
      <c r="A641" s="55" t="s">
        <v>604</v>
      </c>
      <c r="B641" s="87" t="s">
        <v>1275</v>
      </c>
      <c r="C641" s="52" t="s">
        <v>1276</v>
      </c>
      <c r="D641" s="53">
        <f t="shared" ref="D641:E641" si="182">IF(D639&gt;=D640,D639-D640,0)</f>
        <v>19910031</v>
      </c>
      <c r="E641" s="53">
        <f t="shared" si="182"/>
        <v>0</v>
      </c>
      <c r="F641" s="54">
        <f t="shared" si="119"/>
        <v>0</v>
      </c>
    </row>
    <row r="642" spans="1:6" ht="12.75" customHeight="1" x14ac:dyDescent="0.2">
      <c r="A642" s="55" t="s">
        <v>604</v>
      </c>
      <c r="B642" s="87" t="s">
        <v>1277</v>
      </c>
      <c r="C642" s="52" t="s">
        <v>1278</v>
      </c>
      <c r="D642" s="53">
        <f t="shared" ref="D642:E642" si="183">IF(D640&gt;=D639,D640-D639,0)</f>
        <v>0</v>
      </c>
      <c r="E642" s="53">
        <f t="shared" si="183"/>
        <v>33265920.089999974</v>
      </c>
      <c r="F642" s="54" t="str">
        <f t="shared" si="119"/>
        <v>-</v>
      </c>
    </row>
    <row r="643" spans="1:6" ht="24" x14ac:dyDescent="0.2">
      <c r="A643" s="62" t="s">
        <v>1279</v>
      </c>
      <c r="B643" s="87" t="s">
        <v>1280</v>
      </c>
      <c r="C643" s="63" t="s">
        <v>1279</v>
      </c>
      <c r="D643" s="53">
        <f t="shared" ref="D643:E643" si="184">IF(D416-D417+D637-D638&gt;=0,D416-D417+D637-D638,0)</f>
        <v>94037400</v>
      </c>
      <c r="E643" s="53">
        <f t="shared" si="184"/>
        <v>113947431.23999999</v>
      </c>
      <c r="F643" s="54">
        <f t="shared" si="119"/>
        <v>121.17246036151572</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113947431</v>
      </c>
      <c r="E645" s="53">
        <f t="shared" si="186"/>
        <v>80681511.150000021</v>
      </c>
      <c r="F645" s="54">
        <f t="shared" si="119"/>
        <v>70.805906234077369</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16232259</v>
      </c>
      <c r="E647" s="245">
        <v>17498998.489999998</v>
      </c>
      <c r="F647" s="59">
        <f t="shared" si="119"/>
        <v>107.80383981058952</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118439797</v>
      </c>
      <c r="E649" s="244">
        <v>125958389.14</v>
      </c>
      <c r="F649" s="54">
        <f t="shared" ref="F649:F724" si="188">IF(D649&lt;&gt;0,IF(E649/D649&gt;=100,"&gt;&gt;100",E649/D649*100),"-")</f>
        <v>106.34802856002869</v>
      </c>
    </row>
    <row r="650" spans="1:6" ht="12.75" customHeight="1" x14ac:dyDescent="0.2">
      <c r="A650" s="55" t="s">
        <v>1292</v>
      </c>
      <c r="B650" s="87" t="s">
        <v>1293</v>
      </c>
      <c r="C650" s="52" t="s">
        <v>1292</v>
      </c>
      <c r="D650" s="244">
        <v>343470905</v>
      </c>
      <c r="E650" s="313">
        <v>340549506.45999998</v>
      </c>
      <c r="F650" s="54">
        <f t="shared" si="188"/>
        <v>99.149448032577894</v>
      </c>
    </row>
    <row r="651" spans="1:6" ht="12.75" customHeight="1" x14ac:dyDescent="0.2">
      <c r="A651" s="55" t="s">
        <v>1294</v>
      </c>
      <c r="B651" s="87" t="s">
        <v>1295</v>
      </c>
      <c r="C651" s="52" t="s">
        <v>1294</v>
      </c>
      <c r="D651" s="244">
        <v>335952312</v>
      </c>
      <c r="E651" s="313">
        <v>378040917.35000002</v>
      </c>
      <c r="F651" s="54">
        <f t="shared" si="188"/>
        <v>112.52814874213458</v>
      </c>
    </row>
    <row r="652" spans="1:6" ht="24" x14ac:dyDescent="0.2">
      <c r="A652" s="55">
        <v>11</v>
      </c>
      <c r="B652" s="87" t="s">
        <v>1296</v>
      </c>
      <c r="C652" s="52" t="s">
        <v>1297</v>
      </c>
      <c r="D652" s="53">
        <f t="shared" ref="D652:E652" si="189">+D649+D650-D651</f>
        <v>125958390</v>
      </c>
      <c r="E652" s="53">
        <f t="shared" si="189"/>
        <v>88466978.24999994</v>
      </c>
      <c r="F652" s="54">
        <f t="shared" si="188"/>
        <v>70.235081799632354</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990</v>
      </c>
      <c r="E654" s="266">
        <v>1014</v>
      </c>
      <c r="F654" s="54">
        <f t="shared" si="188"/>
        <v>102.42424242424242</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953</v>
      </c>
      <c r="E656" s="266">
        <v>965</v>
      </c>
      <c r="F656" s="54">
        <f t="shared" si="188"/>
        <v>101.25918153200419</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c r="E675" s="244"/>
      <c r="F675" s="54" t="str">
        <f t="shared" si="188"/>
        <v>-</v>
      </c>
    </row>
    <row r="676" spans="1:6" ht="24" x14ac:dyDescent="0.2">
      <c r="A676" s="55">
        <v>63613</v>
      </c>
      <c r="B676" s="234" t="s">
        <v>1345</v>
      </c>
      <c r="C676" s="52" t="s">
        <v>1346</v>
      </c>
      <c r="D676" s="244">
        <v>208015</v>
      </c>
      <c r="E676" s="244">
        <v>772799.71</v>
      </c>
      <c r="F676" s="54">
        <f t="shared" si="188"/>
        <v>371.51153041847942</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v>264011</v>
      </c>
      <c r="E695" s="244">
        <v>732521.49</v>
      </c>
      <c r="F695" s="54">
        <f t="shared" si="188"/>
        <v>277.45870058444535</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v>81142</v>
      </c>
      <c r="E697" s="244">
        <v>33841.26</v>
      </c>
      <c r="F697" s="54">
        <f t="shared" si="188"/>
        <v>41.706218727662616</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v>11660</v>
      </c>
      <c r="E712" s="244">
        <v>5119</v>
      </c>
      <c r="F712" s="54">
        <f t="shared" si="188"/>
        <v>43.902229845626074</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325394</v>
      </c>
      <c r="E716" s="244">
        <v>387797.44</v>
      </c>
      <c r="F716" s="54">
        <f t="shared" si="188"/>
        <v>119.17780905609814</v>
      </c>
    </row>
    <row r="717" spans="1:6" ht="12.75" customHeight="1" x14ac:dyDescent="0.2">
      <c r="A717" s="55">
        <v>31215</v>
      </c>
      <c r="B717" s="87" t="s">
        <v>1409</v>
      </c>
      <c r="C717" s="52" t="s">
        <v>1410</v>
      </c>
      <c r="D717" s="244">
        <v>164039</v>
      </c>
      <c r="E717" s="244">
        <v>167510.76999999999</v>
      </c>
      <c r="F717" s="54">
        <f t="shared" si="188"/>
        <v>102.11642962953931</v>
      </c>
    </row>
    <row r="718" spans="1:6" ht="12.75" customHeight="1" x14ac:dyDescent="0.2">
      <c r="A718" s="55">
        <v>32121</v>
      </c>
      <c r="B718" s="87" t="s">
        <v>1411</v>
      </c>
      <c r="C718" s="52" t="s">
        <v>1412</v>
      </c>
      <c r="D718" s="244">
        <v>4302810</v>
      </c>
      <c r="E718" s="244">
        <v>4702469.45</v>
      </c>
      <c r="F718" s="54">
        <f t="shared" si="188"/>
        <v>109.28833599438508</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210803</v>
      </c>
      <c r="E720" s="244">
        <v>83176.84</v>
      </c>
      <c r="F720" s="54">
        <f t="shared" si="188"/>
        <v>39.457142450534384</v>
      </c>
    </row>
    <row r="721" spans="1:6" ht="12.75" customHeight="1" x14ac:dyDescent="0.2">
      <c r="A721" s="55" t="s">
        <v>1417</v>
      </c>
      <c r="B721" s="87" t="s">
        <v>1418</v>
      </c>
      <c r="C721" s="52" t="s">
        <v>1417</v>
      </c>
      <c r="D721" s="244">
        <v>166404</v>
      </c>
      <c r="E721" s="244">
        <v>27591.41</v>
      </c>
      <c r="F721" s="54">
        <f t="shared" si="188"/>
        <v>16.58097762073027</v>
      </c>
    </row>
    <row r="722" spans="1:6" ht="12.75" customHeight="1" x14ac:dyDescent="0.2">
      <c r="A722" s="55" t="s">
        <v>1419</v>
      </c>
      <c r="B722" s="87" t="s">
        <v>1420</v>
      </c>
      <c r="C722" s="52" t="s">
        <v>1419</v>
      </c>
      <c r="D722" s="244">
        <v>294940</v>
      </c>
      <c r="E722" s="244">
        <v>70535.3</v>
      </c>
      <c r="F722" s="54">
        <f t="shared" si="188"/>
        <v>23.915135281752224</v>
      </c>
    </row>
    <row r="723" spans="1:6" ht="12.75" customHeight="1" x14ac:dyDescent="0.2">
      <c r="A723" s="55" t="s">
        <v>1421</v>
      </c>
      <c r="B723" s="87" t="s">
        <v>1422</v>
      </c>
      <c r="C723" s="52" t="s">
        <v>1421</v>
      </c>
      <c r="D723" s="244">
        <v>103307</v>
      </c>
      <c r="E723" s="244">
        <v>94065.84</v>
      </c>
      <c r="F723" s="54">
        <f t="shared" si="188"/>
        <v>91.054662317171136</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58648</v>
      </c>
      <c r="E725" s="244">
        <v>50211.05</v>
      </c>
      <c r="F725" s="54">
        <f t="shared" ref="F725:F979" si="190">IF(D725&lt;&gt;0,IF(E725/D725&gt;=100,"&gt;&gt;100",E725/D725*100),"-")</f>
        <v>85.614257945710008</v>
      </c>
    </row>
    <row r="726" spans="1:6" ht="12.75" customHeight="1" x14ac:dyDescent="0.2">
      <c r="A726" s="55" t="s">
        <v>1427</v>
      </c>
      <c r="B726" s="87" t="s">
        <v>1428</v>
      </c>
      <c r="C726" s="52" t="s">
        <v>1427</v>
      </c>
      <c r="D726" s="244">
        <v>27907</v>
      </c>
      <c r="E726" s="244">
        <v>16813</v>
      </c>
      <c r="F726" s="54">
        <f t="shared" si="190"/>
        <v>60.246533127889059</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v>29</v>
      </c>
      <c r="E744" s="244"/>
      <c r="F744" s="54">
        <f t="shared" si="190"/>
        <v>0</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v>1733800</v>
      </c>
      <c r="E819" s="244">
        <v>1281070.57</v>
      </c>
      <c r="F819" s="54">
        <f t="shared" si="190"/>
        <v>73.888024570307991</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v>1000000</v>
      </c>
      <c r="E856" s="244"/>
      <c r="F856" s="54">
        <f t="shared" si="190"/>
        <v>0</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v>4274</v>
      </c>
      <c r="E958" s="244"/>
      <c r="F958" s="54">
        <f t="shared" si="190"/>
        <v>0</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49 D652:E982 D650:D651">
    <cfRule type="cellIs" dxfId="22" priority="5" operator="lessThan">
      <formula>0</formula>
    </cfRule>
  </conditionalFormatting>
  <conditionalFormatting sqref="E650:E651">
    <cfRule type="cellIs" dxfId="21"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248" sqref="D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293432337</v>
      </c>
      <c r="E6" s="231">
        <f t="shared" si="0"/>
        <v>285221220.72999996</v>
      </c>
      <c r="F6" s="232">
        <f t="shared" ref="F6:F260" si="1">IF(D6&gt;0,IF(E6/D6&gt;=100,"&gt;&gt;100",E6/D6*100),"-")</f>
        <v>97.201700278180297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132671937</v>
      </c>
      <c r="E7" s="106">
        <f t="shared" si="2"/>
        <v>162390208.01999995</v>
      </c>
      <c r="F7" s="95">
        <f t="shared" si="1"/>
        <v>122.39981694094053</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24403301</v>
      </c>
      <c r="E8" s="106">
        <f>E9+E10-E11</f>
        <v>24391710.59</v>
      </c>
      <c r="F8" s="95">
        <f t="shared" si="1"/>
        <v>99.952504745157228</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23824901</v>
      </c>
      <c r="E9" s="249">
        <v>23824900.530000001</v>
      </c>
      <c r="F9" s="95">
        <f t="shared" si="1"/>
        <v>99.999998027274074</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594399</v>
      </c>
      <c r="E10" s="249">
        <v>582809.06000000006</v>
      </c>
      <c r="F10" s="95">
        <f t="shared" si="1"/>
        <v>98.050141403333456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15999</v>
      </c>
      <c r="E11" s="249">
        <v>15999</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97507359</v>
      </c>
      <c r="E12" s="106">
        <f t="shared" si="3"/>
        <v>132348791.93999994</v>
      </c>
      <c r="F12" s="95">
        <f t="shared" si="1"/>
        <v>135.73210606596365</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46728862</v>
      </c>
      <c r="E13" s="106">
        <f t="shared" si="4"/>
        <v>56812555.889999986</v>
      </c>
      <c r="F13" s="95">
        <f t="shared" si="1"/>
        <v>121.57915570466918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97365974</v>
      </c>
      <c r="E15" s="249">
        <v>103942319.16</v>
      </c>
      <c r="F15" s="95">
        <f t="shared" si="1"/>
        <v>106.75425396555885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5993601</v>
      </c>
      <c r="E17" s="249">
        <v>10741047.289999999</v>
      </c>
      <c r="F17" s="95">
        <f t="shared" si="1"/>
        <v>179.20858078474024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56630713</v>
      </c>
      <c r="E18" s="249">
        <v>57870810.560000002</v>
      </c>
      <c r="F18" s="95">
        <f t="shared" si="1"/>
        <v>102.18979683338969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40794870</v>
      </c>
      <c r="E19" s="106">
        <f t="shared" si="5"/>
        <v>66048271.219999969</v>
      </c>
      <c r="F19" s="95">
        <f t="shared" si="1"/>
        <v>161.90337466451044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40209784</v>
      </c>
      <c r="E20" s="249">
        <v>40880367.670000002</v>
      </c>
      <c r="F20" s="95">
        <f t="shared" si="1"/>
        <v>101.66771268903112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1530658</v>
      </c>
      <c r="E21" s="249">
        <v>1578305.18</v>
      </c>
      <c r="F21" s="95">
        <f t="shared" si="1"/>
        <v>103.11285603969012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9448415</v>
      </c>
      <c r="E22" s="249">
        <v>9707532.3800000008</v>
      </c>
      <c r="F22" s="95">
        <f t="shared" si="1"/>
        <v>102.74244283300426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256733946</v>
      </c>
      <c r="E23" s="249">
        <v>279455903.82999998</v>
      </c>
      <c r="F23" s="95">
        <f t="shared" si="1"/>
        <v>108.85039091402426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39663369</v>
      </c>
      <c r="E24" s="249">
        <v>68798921.269999996</v>
      </c>
      <c r="F24" s="95">
        <f t="shared" si="1"/>
        <v>173.45707892337637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6274152</v>
      </c>
      <c r="E26" s="249">
        <v>6274506.5199999996</v>
      </c>
      <c r="F26" s="95">
        <f t="shared" si="1"/>
        <v>100.00565048471887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313065454</v>
      </c>
      <c r="E28" s="249">
        <v>340647265.63</v>
      </c>
      <c r="F28" s="95">
        <f t="shared" si="1"/>
        <v>108.81023801176096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1402171</v>
      </c>
      <c r="E29" s="106">
        <f t="shared" si="6"/>
        <v>2293882.46</v>
      </c>
      <c r="F29" s="95">
        <f t="shared" si="1"/>
        <v>163.59505794942271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2407567</v>
      </c>
      <c r="E30" s="249">
        <v>2429585.88</v>
      </c>
      <c r="F30" s="95">
        <f t="shared" si="1"/>
        <v>100.91456977105932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5800886</v>
      </c>
      <c r="E32" s="249">
        <v>6677348.21</v>
      </c>
      <c r="F32" s="95">
        <f t="shared" si="1"/>
        <v>115.10910936708633</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6806282</v>
      </c>
      <c r="E34" s="249">
        <v>6813051.6299999999</v>
      </c>
      <c r="F34" s="95">
        <f t="shared" si="1"/>
        <v>100.0994614974813</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5137364</v>
      </c>
      <c r="E35" s="106">
        <f t="shared" si="7"/>
        <v>5176887.05</v>
      </c>
      <c r="F35" s="95">
        <f t="shared" si="1"/>
        <v>100.769325475088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4677493</v>
      </c>
      <c r="E36" s="249">
        <v>4717015.62</v>
      </c>
      <c r="F36" s="95">
        <f t="shared" si="1"/>
        <v>100.84495305498051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459871</v>
      </c>
      <c r="E37" s="249">
        <v>459871.43</v>
      </c>
      <c r="F37" s="95">
        <f t="shared" si="1"/>
        <v>100.00009350448278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3444092</v>
      </c>
      <c r="E45" s="106">
        <f t="shared" si="9"/>
        <v>2017195.3200000003</v>
      </c>
      <c r="F45" s="95">
        <f t="shared" si="1"/>
        <v>58.569728102501337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6792250</v>
      </c>
      <c r="E47" s="249">
        <v>7211116.5</v>
      </c>
      <c r="F47" s="95">
        <f t="shared" si="1"/>
        <v>106.16682984283558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3348158</v>
      </c>
      <c r="E50" s="249">
        <v>5193921.18</v>
      </c>
      <c r="F50" s="95">
        <f t="shared" si="1"/>
        <v>155.127720376398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126431</v>
      </c>
      <c r="E51" s="249">
        <v>126431.11</v>
      </c>
      <c r="F51" s="95">
        <f t="shared" si="1"/>
        <v>100.00008700397846</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2260192</v>
      </c>
      <c r="E54" s="249">
        <v>2257835.44</v>
      </c>
      <c r="F54" s="95">
        <f t="shared" si="1"/>
        <v>99.895736291430097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2260192</v>
      </c>
      <c r="E55" s="249">
        <v>2257835.44</v>
      </c>
      <c r="F55" s="95">
        <f t="shared" si="1"/>
        <v>99.895736291430097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10634846</v>
      </c>
      <c r="E56" s="106">
        <f t="shared" si="11"/>
        <v>5523274.3799999999</v>
      </c>
      <c r="F56" s="95">
        <f t="shared" si="1"/>
        <v>51.93563103781662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10072934</v>
      </c>
      <c r="E57" s="249">
        <v>4927025.3899999997</v>
      </c>
      <c r="F57" s="95">
        <f t="shared" si="1"/>
        <v>48.913508119878472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556849</v>
      </c>
      <c r="E58" s="249">
        <v>591186.52</v>
      </c>
      <c r="F58" s="95">
        <f t="shared" si="1"/>
        <v>106.16639699451737</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5063</v>
      </c>
      <c r="E61" s="249">
        <v>5062.47</v>
      </c>
      <c r="F61" s="95">
        <f t="shared" si="1"/>
        <v>99.989531898084152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160760400</v>
      </c>
      <c r="E68" s="106">
        <f t="shared" si="13"/>
        <v>122831012.70999999</v>
      </c>
      <c r="F68" s="95">
        <f t="shared" si="1"/>
        <v>76.406262182726593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125958390</v>
      </c>
      <c r="E69" s="106">
        <f t="shared" si="14"/>
        <v>88466978.25</v>
      </c>
      <c r="F69" s="95">
        <f t="shared" si="1"/>
        <v>70.235081799632411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125903850</v>
      </c>
      <c r="E70" s="106">
        <f t="shared" si="15"/>
        <v>88466978.25</v>
      </c>
      <c r="F70" s="95">
        <f t="shared" si="1"/>
        <v>70.265506773621297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125903850</v>
      </c>
      <c r="E72" s="249">
        <v>88466978.25</v>
      </c>
      <c r="F72" s="95">
        <f t="shared" si="1"/>
        <v>70.265506773621297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54540</v>
      </c>
      <c r="E75" s="249"/>
      <c r="F75" s="95">
        <f t="shared" si="1"/>
        <v>0</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5725514</v>
      </c>
      <c r="E78" s="106">
        <f>E79+SUM(E82:E84)-E85+E86</f>
        <v>5561776.4900000002</v>
      </c>
      <c r="F78" s="95">
        <f t="shared" si="1"/>
        <v>97.140212913635366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273886</v>
      </c>
      <c r="E82" s="249">
        <v>412770.25</v>
      </c>
      <c r="F82" s="95">
        <f t="shared" si="1"/>
        <v>150.70878029545139</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128384</v>
      </c>
      <c r="E83" s="249">
        <v>118637.29</v>
      </c>
      <c r="F83" s="95">
        <f t="shared" si="1"/>
        <v>92.408158337487535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32673</v>
      </c>
      <c r="E84" s="249">
        <v>32673</v>
      </c>
      <c r="F84" s="95">
        <f t="shared" si="1"/>
        <v>100</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5290571</v>
      </c>
      <c r="E86" s="249">
        <v>4997695.95</v>
      </c>
      <c r="F86" s="95">
        <f t="shared" si="1"/>
        <v>94.464207171588853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235000</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235000</v>
      </c>
      <c r="E88" s="106">
        <f t="shared" si="18"/>
        <v>0</v>
      </c>
      <c r="F88" s="95">
        <f t="shared" si="1"/>
        <v>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235000</v>
      </c>
      <c r="E97" s="249"/>
      <c r="F97" s="95">
        <f t="shared" si="1"/>
        <v>0</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8701920</v>
      </c>
      <c r="E134" s="106">
        <f t="shared" si="23"/>
        <v>8701919.25</v>
      </c>
      <c r="F134" s="95">
        <f t="shared" si="1"/>
        <v>99.999991381212425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8701920</v>
      </c>
      <c r="E135" s="106">
        <f t="shared" si="24"/>
        <v>8701919.25</v>
      </c>
      <c r="F135" s="95">
        <f t="shared" si="1"/>
        <v>99.999991381212425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8701920</v>
      </c>
      <c r="E141" s="249">
        <v>8701919.25</v>
      </c>
      <c r="F141" s="95">
        <f t="shared" si="1"/>
        <v>99.999991381212425</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3742527</v>
      </c>
      <c r="E146" s="106">
        <f t="shared" si="26"/>
        <v>2516629.19</v>
      </c>
      <c r="F146" s="95">
        <f t="shared" si="1"/>
        <v>67.244115807314145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49127</v>
      </c>
      <c r="E158" s="249">
        <v>2192.5500000000002</v>
      </c>
      <c r="F158" s="95">
        <f t="shared" si="1"/>
        <v>4.4630244061310487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3417334</v>
      </c>
      <c r="E160" s="249">
        <v>2671267.1</v>
      </c>
      <c r="F160" s="95">
        <f t="shared" si="1"/>
        <v>78.168159740897437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401081</v>
      </c>
      <c r="E162" s="249"/>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125015</v>
      </c>
      <c r="E163" s="249">
        <v>156830.46</v>
      </c>
      <c r="F163" s="95">
        <f t="shared" si="1"/>
        <v>125.44931408231012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164790</v>
      </c>
      <c r="E164" s="106">
        <f t="shared" si="28"/>
        <v>84711.039999999994</v>
      </c>
      <c r="F164" s="95">
        <f t="shared" si="1"/>
        <v>51.405449359791241</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164790</v>
      </c>
      <c r="E166" s="249">
        <v>84711.039999999994</v>
      </c>
      <c r="F166" s="95">
        <f t="shared" si="1"/>
        <v>51.405449359791241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16232259</v>
      </c>
      <c r="E170" s="106">
        <f t="shared" si="29"/>
        <v>17498998.489999998</v>
      </c>
      <c r="F170" s="95">
        <f t="shared" si="1"/>
        <v>107.80383981058952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149703</v>
      </c>
      <c r="E171" s="249">
        <v>284541.88</v>
      </c>
      <c r="F171" s="95">
        <f t="shared" si="1"/>
        <v>190.07092710232928</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16082556</v>
      </c>
      <c r="E173" s="249">
        <v>17214456.609999999</v>
      </c>
      <c r="F173" s="95">
        <f t="shared" si="1"/>
        <v>107.03806416094557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293432337</v>
      </c>
      <c r="E175" s="106">
        <f t="shared" si="30"/>
        <v>285221220.72999996</v>
      </c>
      <c r="F175" s="95">
        <f t="shared" si="1"/>
        <v>97.201700278180297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34399962</v>
      </c>
      <c r="E176" s="106">
        <f t="shared" si="31"/>
        <v>31243148.940000001</v>
      </c>
      <c r="F176" s="95">
        <f t="shared" si="1"/>
        <v>90.82320771168294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24816323</v>
      </c>
      <c r="E177" s="106">
        <f t="shared" si="32"/>
        <v>22715900.199999999</v>
      </c>
      <c r="F177" s="95">
        <f t="shared" si="1"/>
        <v>91.536124026109746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16100352</v>
      </c>
      <c r="E178" s="249">
        <v>17228490.129999999</v>
      </c>
      <c r="F178" s="95">
        <f t="shared" si="1"/>
        <v>107.00691593575095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5812804</v>
      </c>
      <c r="E179" s="249">
        <v>2861149.68</v>
      </c>
      <c r="F179" s="95">
        <f t="shared" si="1"/>
        <v>49.22150617842955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67</v>
      </c>
      <c r="E180" s="106">
        <f t="shared" si="33"/>
        <v>124.7</v>
      </c>
      <c r="F180" s="95">
        <f t="shared" si="1"/>
        <v>186.11940298507463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67</v>
      </c>
      <c r="E183" s="249">
        <v>124.7</v>
      </c>
      <c r="F183" s="95">
        <f t="shared" si="1"/>
        <v>186.11940298507463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34200</v>
      </c>
      <c r="E186" s="249">
        <v>42000</v>
      </c>
      <c r="F186" s="95">
        <f t="shared" si="1"/>
        <v>122.80701754385966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2868900</v>
      </c>
      <c r="E188" s="249">
        <v>2584135.69</v>
      </c>
      <c r="F188" s="95">
        <f t="shared" si="1"/>
        <v>90.074094252152392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6795941</v>
      </c>
      <c r="E189" s="249">
        <v>6172423.6900000004</v>
      </c>
      <c r="F189" s="95">
        <f t="shared" si="1"/>
        <v>90.825151218940832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2787698</v>
      </c>
      <c r="E234" s="106">
        <f t="shared" si="40"/>
        <v>2354825.0499999998</v>
      </c>
      <c r="F234" s="95">
        <f t="shared" si="1"/>
        <v>84.472028533937319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2786754</v>
      </c>
      <c r="E235" s="249">
        <v>2354825.0499999998</v>
      </c>
      <c r="F235" s="95">
        <f t="shared" si="1"/>
        <v>84.500643042048196</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944</v>
      </c>
      <c r="E236" s="249"/>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259032375</v>
      </c>
      <c r="E237" s="106">
        <f t="shared" si="41"/>
        <v>253978071.78999996</v>
      </c>
      <c r="F237" s="95">
        <f t="shared" si="1"/>
        <v>98.048775482215291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141675621</v>
      </c>
      <c r="E238" s="106">
        <f t="shared" si="42"/>
        <v>171158890.51999998</v>
      </c>
      <c r="F238" s="95">
        <f t="shared" si="1"/>
        <v>120.81040429672794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141675621</v>
      </c>
      <c r="E239" s="106">
        <f t="shared" si="43"/>
        <v>171158890.51999998</v>
      </c>
      <c r="F239" s="95">
        <f t="shared" si="1"/>
        <v>120.81040429672794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114651014</v>
      </c>
      <c r="E240" s="249">
        <v>144176085.22999999</v>
      </c>
      <c r="F240" s="95">
        <f t="shared" si="1"/>
        <v>125.75212394545414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27024607</v>
      </c>
      <c r="E241" s="249">
        <v>26982805.289999999</v>
      </c>
      <c r="F241" s="95">
        <f t="shared" si="1"/>
        <v>99.845319822782258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113947431</v>
      </c>
      <c r="E245" s="106">
        <f t="shared" si="45"/>
        <v>80681511.149999991</v>
      </c>
      <c r="F245" s="95">
        <f t="shared" si="1"/>
        <v>70.805906234077355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182439606</v>
      </c>
      <c r="E246" s="106">
        <f t="shared" si="46"/>
        <v>203662466.84999999</v>
      </c>
      <c r="F246" s="95">
        <f t="shared" si="1"/>
        <v>111.63281445038858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162686066</v>
      </c>
      <c r="E247" s="249">
        <v>183908926.50999999</v>
      </c>
      <c r="F247" s="95">
        <f t="shared" si="1"/>
        <v>113.04528472032756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19753540</v>
      </c>
      <c r="E249" s="249">
        <v>19753540.34</v>
      </c>
      <c r="F249" s="95">
        <f t="shared" si="1"/>
        <v>100.00000172121048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68492175</v>
      </c>
      <c r="E250" s="106">
        <f t="shared" si="47"/>
        <v>122980955.7</v>
      </c>
      <c r="F250" s="95">
        <f t="shared" si="1"/>
        <v>179.55475307945764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68492175</v>
      </c>
      <c r="E252" s="249">
        <v>122980955.7</v>
      </c>
      <c r="F252" s="95">
        <f t="shared" si="1"/>
        <v>179.55475307945764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3244533</v>
      </c>
      <c r="E255" s="249">
        <v>2052959.08</v>
      </c>
      <c r="F255" s="95">
        <f t="shared" si="1"/>
        <v>63.274408982741129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164790</v>
      </c>
      <c r="E256" s="249">
        <v>84711.039999999994</v>
      </c>
      <c r="F256" s="95">
        <f t="shared" si="1"/>
        <v>51.405449359791241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26636802</v>
      </c>
      <c r="E259" s="106">
        <f t="shared" si="49"/>
        <v>30957841.559999999</v>
      </c>
      <c r="F259" s="95">
        <f t="shared" si="1"/>
        <v>116.2220658470938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26636802</v>
      </c>
      <c r="E260" s="250">
        <v>30957841.559999999</v>
      </c>
      <c r="F260" s="99">
        <f t="shared" si="1"/>
        <v>116.2220658470938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235000</v>
      </c>
      <c r="E262" s="249"/>
      <c r="F262" s="95">
        <f t="shared" ref="F262:F322" si="50">IF(D262&gt;0,IF(E262/D262&gt;=100,"&gt;&gt;100",E262/D262*100),"-")</f>
        <v>0</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2042730</v>
      </c>
      <c r="E264" s="249">
        <v>1137851.3899999999</v>
      </c>
      <c r="F264" s="95">
        <f t="shared" si="50"/>
        <v>55.702485888981897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1824812</v>
      </c>
      <c r="E265" s="249">
        <v>1535608.26</v>
      </c>
      <c r="F265" s="95">
        <f t="shared" si="50"/>
        <v>84.151587122399462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164790</v>
      </c>
      <c r="E267" s="249">
        <v>84711.039999999994</v>
      </c>
      <c r="F267" s="95">
        <f t="shared" si="50"/>
        <v>51.405449359791241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649143</v>
      </c>
      <c r="E268" s="249">
        <v>625106.49</v>
      </c>
      <c r="F268" s="95">
        <f t="shared" si="50"/>
        <v>96.29719337649793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4609502</v>
      </c>
      <c r="E269" s="249">
        <v>4347334.62</v>
      </c>
      <c r="F269" s="95">
        <f t="shared" si="50"/>
        <v>94.312457614727137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25255</v>
      </c>
      <c r="E271" s="249">
        <v>25254.84</v>
      </c>
      <c r="F271" s="95">
        <f t="shared" si="50"/>
        <v>99.999366462086712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v>3295200.41</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24816323</v>
      </c>
      <c r="E288" s="249">
        <v>19420699.789999999</v>
      </c>
      <c r="F288" s="95">
        <f t="shared" si="50"/>
        <v>78.257765221705071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v>570101.35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6795941</v>
      </c>
      <c r="E290" s="249">
        <v>5602322.3399999999</v>
      </c>
      <c r="F290" s="95">
        <f t="shared" si="50"/>
        <v>82.436300432861316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82570</v>
      </c>
      <c r="E295" s="249">
        <v>27499.200000000001</v>
      </c>
      <c r="F295" s="95">
        <f t="shared" si="50"/>
        <v>33.304105607363446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705542</v>
      </c>
      <c r="E297" s="249">
        <v>592175</v>
      </c>
      <c r="F297" s="95">
        <f t="shared" si="50"/>
        <v>83.931927511048244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655596</v>
      </c>
      <c r="E298" s="249">
        <v>610207.39</v>
      </c>
      <c r="F298" s="95">
        <f t="shared" si="50"/>
        <v>93.076740858699566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20"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8" sqref="E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308608482</v>
      </c>
      <c r="E5" s="81">
        <f t="shared" si="0"/>
        <v>347926843.70999998</v>
      </c>
      <c r="F5" s="82">
        <f t="shared" ref="F5:F141" si="1">IF(D5&gt;0,IF(E5/D5&gt;=100,"&gt;&gt;100",E5/D5*100),"-")</f>
        <v>112.74053177514413</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308608482</v>
      </c>
      <c r="E18" s="251">
        <v>347926843.70999998</v>
      </c>
      <c r="F18" s="65">
        <f t="shared" si="1"/>
        <v>112.74053177514413</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308608482</v>
      </c>
      <c r="E141" s="108">
        <f t="shared" si="28"/>
        <v>347926843.70999998</v>
      </c>
      <c r="F141" s="84">
        <f t="shared" si="1"/>
        <v>112.74053177514413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9"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42873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42873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41403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v>41403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1470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v>1470</v>
      </c>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8"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31612265.07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369053535.40999997</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610207.39</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303646635.19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194079379.71000001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78260260.650000006</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234503.08</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1243296.6000000001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29829195.149999999</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63876725.310000002</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919967.52</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919967.52</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371777476.58999997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306357266.17000002</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192951241.59</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81211915.400000006</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234445.43</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1235496.6000000001</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30724167.149999999</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64500242.899999999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919967.52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919967.52</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28888323.889999986</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28888323.890000001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22715900.199999999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6172423.6900000004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6 D8 D18:D26 D36:D102">
    <cfRule type="cellIs" dxfId="17" priority="8" operator="lessThan">
      <formula>0</formula>
    </cfRule>
  </conditionalFormatting>
  <conditionalFormatting sqref="D5">
    <cfRule type="cellIs" dxfId="16" priority="5" operator="lessThan">
      <formula>0</formula>
    </cfRule>
  </conditionalFormatting>
  <conditionalFormatting sqref="D7">
    <cfRule type="cellIs" dxfId="15" priority="4" operator="lessThan">
      <formula>0</formula>
    </cfRule>
  </conditionalFormatting>
  <conditionalFormatting sqref="D9:D17">
    <cfRule type="cellIs" dxfId="14" priority="3" operator="lessThan">
      <formula>0</formula>
    </cfRule>
  </conditionalFormatting>
  <conditionalFormatting sqref="D27:D35">
    <cfRule type="cellIs" dxfId="13" priority="2" operator="lessThan">
      <formula>0</formula>
    </cfRule>
  </conditionalFormatting>
  <conditionalFormatting sqref="D103:D10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3" t="s">
        <v>2854</v>
      </c>
      <c r="B1" s="368"/>
      <c r="C1" s="368"/>
      <c r="D1" s="368"/>
      <c r="E1" s="73" t="s">
        <v>2996</v>
      </c>
      <c r="F1" s="73"/>
      <c r="G1" s="73"/>
      <c r="H1" s="73"/>
      <c r="I1" s="73"/>
      <c r="J1" s="73"/>
      <c r="K1" s="73"/>
      <c r="L1" s="73"/>
      <c r="M1" s="73"/>
      <c r="N1" s="73"/>
      <c r="O1" s="73"/>
      <c r="P1" s="73"/>
    </row>
    <row r="2" spans="1:16" ht="37.5" customHeight="1" x14ac:dyDescent="0.2">
      <c r="A2" s="373" t="s">
        <v>2997</v>
      </c>
      <c r="B2" s="368"/>
      <c r="C2" s="368"/>
      <c r="D2" s="368"/>
    </row>
    <row r="3" spans="1:16" ht="29.25" customHeight="1" x14ac:dyDescent="0.2">
      <c r="A3" s="127" t="s">
        <v>2998</v>
      </c>
      <c r="B3" s="128" t="s">
        <v>2999</v>
      </c>
      <c r="C3" s="129" t="s">
        <v>3000</v>
      </c>
      <c r="D3" s="125"/>
      <c r="E3" s="126">
        <f>E4+E14+E19+E275+E293+E296+E298</f>
        <v>1</v>
      </c>
      <c r="F3" s="126">
        <f>F4+F14+F19+F275+F293+F296+F298</f>
        <v>2</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3041</v>
      </c>
      <c r="P3" s="73"/>
    </row>
    <row r="4" spans="1:16" ht="19.5" customHeight="1" x14ac:dyDescent="0.2">
      <c r="A4" s="374" t="s">
        <v>3001</v>
      </c>
      <c r="B4" s="375"/>
      <c r="C4" s="376"/>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3014</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3016</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3019</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Provjera</v>
      </c>
      <c r="C274" s="121" t="s">
        <v>3274</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3296</v>
      </c>
      <c r="B1" s="384"/>
      <c r="C1" s="384"/>
    </row>
    <row r="2" spans="1:17" ht="33" customHeight="1" x14ac:dyDescent="0.2">
      <c r="A2" s="385" t="s">
        <v>3297</v>
      </c>
      <c r="B2" s="386"/>
      <c r="C2" s="378"/>
      <c r="D2" s="4"/>
      <c r="E2" s="4"/>
      <c r="F2" s="4"/>
      <c r="G2" s="4"/>
      <c r="H2" s="4"/>
      <c r="I2" s="4"/>
      <c r="J2" s="4"/>
      <c r="K2" s="4"/>
      <c r="L2" s="4"/>
      <c r="M2" s="4"/>
      <c r="N2" s="4"/>
      <c r="O2" s="4"/>
      <c r="P2" s="4"/>
      <c r="Q2" s="4"/>
    </row>
    <row r="3" spans="1:17" ht="18.75" customHeight="1" x14ac:dyDescent="0.2">
      <c r="A3" s="42" t="s">
        <v>3298</v>
      </c>
      <c r="B3" s="387" t="s">
        <v>3299</v>
      </c>
      <c r="C3" s="378"/>
      <c r="D3" s="4"/>
      <c r="E3" s="4"/>
      <c r="F3" s="4"/>
      <c r="G3" s="4"/>
      <c r="H3" s="4"/>
      <c r="I3" s="4"/>
      <c r="J3" s="4"/>
      <c r="K3" s="4"/>
      <c r="L3" s="4"/>
      <c r="M3" s="4"/>
      <c r="N3" s="4"/>
      <c r="O3" s="4"/>
      <c r="P3" s="4"/>
      <c r="Q3" s="4"/>
    </row>
    <row r="4" spans="1:17" ht="37.5" hidden="1" customHeight="1" x14ac:dyDescent="0.2">
      <c r="A4" s="43" t="s">
        <v>3300</v>
      </c>
      <c r="B4" s="377" t="s">
        <v>3301</v>
      </c>
      <c r="C4" s="378"/>
      <c r="D4" s="4"/>
      <c r="E4" s="4"/>
      <c r="F4" s="4"/>
      <c r="G4" s="4"/>
      <c r="H4" s="4"/>
      <c r="I4" s="4"/>
      <c r="J4" s="4"/>
      <c r="K4" s="4"/>
      <c r="L4" s="4"/>
      <c r="M4" s="4"/>
      <c r="N4" s="4"/>
      <c r="O4" s="4"/>
      <c r="P4" s="4"/>
      <c r="Q4" s="4"/>
    </row>
    <row r="5" spans="1:17" ht="48" hidden="1" customHeight="1" x14ac:dyDescent="0.2">
      <c r="A5" s="43" t="s">
        <v>3300</v>
      </c>
      <c r="B5" s="377" t="s">
        <v>3302</v>
      </c>
      <c r="C5" s="378"/>
      <c r="D5" s="4"/>
      <c r="E5" s="4"/>
      <c r="F5" s="4"/>
      <c r="G5" s="4"/>
      <c r="H5" s="4"/>
      <c r="I5" s="4"/>
      <c r="J5" s="4"/>
      <c r="K5" s="4"/>
      <c r="L5" s="4"/>
      <c r="M5" s="4"/>
      <c r="N5" s="4"/>
      <c r="O5" s="4"/>
      <c r="P5" s="4"/>
      <c r="Q5" s="4"/>
    </row>
    <row r="6" spans="1:17" ht="59.25" hidden="1" customHeight="1" x14ac:dyDescent="0.2">
      <c r="A6" s="43" t="s">
        <v>3300</v>
      </c>
      <c r="B6" s="377" t="s">
        <v>3303</v>
      </c>
      <c r="C6" s="378"/>
      <c r="D6" s="4"/>
      <c r="E6" s="4"/>
      <c r="F6" s="4"/>
      <c r="G6" s="4"/>
      <c r="H6" s="4"/>
      <c r="I6" s="4"/>
      <c r="J6" s="4"/>
      <c r="K6" s="4"/>
      <c r="L6" s="4"/>
      <c r="M6" s="4"/>
      <c r="N6" s="4"/>
      <c r="O6" s="4"/>
      <c r="P6" s="4"/>
      <c r="Q6" s="4"/>
    </row>
    <row r="7" spans="1:17" ht="48" hidden="1" customHeight="1" x14ac:dyDescent="0.2">
      <c r="A7" s="43" t="s">
        <v>3304</v>
      </c>
      <c r="B7" s="377" t="s">
        <v>3305</v>
      </c>
      <c r="C7" s="378"/>
      <c r="D7" s="4"/>
      <c r="E7" s="4"/>
      <c r="F7" s="4"/>
      <c r="G7" s="4"/>
      <c r="H7" s="4"/>
      <c r="I7" s="4"/>
      <c r="J7" s="4"/>
      <c r="K7" s="4"/>
      <c r="L7" s="4"/>
      <c r="M7" s="4"/>
      <c r="N7" s="4"/>
      <c r="O7" s="4"/>
      <c r="P7" s="4"/>
      <c r="Q7" s="4"/>
    </row>
    <row r="8" spans="1:17" ht="41.25" hidden="1" customHeight="1" x14ac:dyDescent="0.2">
      <c r="A8" s="43" t="s">
        <v>3306</v>
      </c>
      <c r="B8" s="377" t="s">
        <v>3307</v>
      </c>
      <c r="C8" s="378"/>
      <c r="D8" s="4"/>
      <c r="E8" s="4"/>
      <c r="F8" s="4"/>
      <c r="G8" s="4"/>
      <c r="H8" s="4"/>
      <c r="I8" s="4"/>
      <c r="J8" s="4"/>
      <c r="K8" s="4"/>
      <c r="L8" s="4"/>
      <c r="M8" s="4"/>
      <c r="N8" s="4"/>
      <c r="O8" s="4"/>
      <c r="P8" s="4"/>
      <c r="Q8" s="4"/>
    </row>
    <row r="9" spans="1:17" ht="59.25" hidden="1" customHeight="1" x14ac:dyDescent="0.2">
      <c r="A9" s="43" t="s">
        <v>3308</v>
      </c>
      <c r="B9" s="377" t="s">
        <v>3309</v>
      </c>
      <c r="C9" s="378"/>
      <c r="D9" s="4"/>
      <c r="E9" s="4"/>
      <c r="F9" s="4"/>
      <c r="G9" s="4"/>
      <c r="H9" s="4"/>
      <c r="I9" s="4"/>
      <c r="J9" s="4"/>
      <c r="K9" s="4"/>
      <c r="L9" s="4"/>
      <c r="M9" s="4"/>
      <c r="N9" s="4"/>
      <c r="O9" s="4"/>
      <c r="P9" s="4"/>
      <c r="Q9" s="4"/>
    </row>
    <row r="10" spans="1:17" ht="61.5" hidden="1" customHeight="1" x14ac:dyDescent="0.2">
      <c r="A10" s="43" t="s">
        <v>3308</v>
      </c>
      <c r="B10" s="377" t="s">
        <v>3310</v>
      </c>
      <c r="C10" s="378"/>
      <c r="D10" s="4"/>
      <c r="E10" s="4"/>
      <c r="F10" s="4"/>
      <c r="G10" s="4"/>
      <c r="H10" s="4"/>
      <c r="I10" s="4"/>
      <c r="J10" s="4"/>
      <c r="K10" s="4"/>
      <c r="L10" s="4"/>
      <c r="M10" s="4"/>
      <c r="N10" s="4"/>
      <c r="O10" s="4"/>
      <c r="P10" s="4"/>
      <c r="Q10" s="4"/>
    </row>
    <row r="11" spans="1:17" ht="43.5" hidden="1" customHeight="1" x14ac:dyDescent="0.2">
      <c r="A11" s="43" t="s">
        <v>3308</v>
      </c>
      <c r="B11" s="377" t="s">
        <v>3311</v>
      </c>
      <c r="C11" s="378"/>
      <c r="D11" s="4"/>
      <c r="E11" s="4"/>
      <c r="F11" s="4"/>
      <c r="G11" s="4"/>
      <c r="H11" s="4"/>
      <c r="I11" s="4"/>
      <c r="J11" s="4"/>
      <c r="K11" s="4"/>
      <c r="L11" s="4"/>
      <c r="M11" s="4"/>
      <c r="N11" s="4"/>
      <c r="O11" s="4"/>
      <c r="P11" s="4"/>
      <c r="Q11" s="4"/>
    </row>
    <row r="12" spans="1:17" ht="27.75" hidden="1" customHeight="1" x14ac:dyDescent="0.2">
      <c r="A12" s="43" t="s">
        <v>3312</v>
      </c>
      <c r="B12" s="377" t="s">
        <v>3313</v>
      </c>
      <c r="C12" s="378"/>
      <c r="D12" s="4"/>
      <c r="E12" s="4"/>
      <c r="F12" s="4"/>
      <c r="G12" s="4"/>
      <c r="H12" s="4"/>
      <c r="I12" s="4"/>
      <c r="J12" s="4"/>
      <c r="K12" s="4"/>
      <c r="L12" s="4"/>
      <c r="M12" s="4"/>
      <c r="N12" s="4"/>
      <c r="O12" s="4"/>
      <c r="P12" s="4"/>
      <c r="Q12" s="4"/>
    </row>
    <row r="13" spans="1:17" ht="27.75" hidden="1" customHeight="1" x14ac:dyDescent="0.2">
      <c r="A13" s="43" t="s">
        <v>3314</v>
      </c>
      <c r="B13" s="377" t="s">
        <v>3315</v>
      </c>
      <c r="C13" s="378"/>
      <c r="D13" s="4"/>
      <c r="E13" s="4"/>
      <c r="F13" s="4"/>
      <c r="G13" s="4"/>
      <c r="H13" s="4"/>
      <c r="I13" s="4"/>
      <c r="J13" s="4"/>
      <c r="K13" s="4"/>
      <c r="L13" s="4"/>
      <c r="M13" s="4"/>
      <c r="N13" s="4"/>
      <c r="O13" s="4"/>
      <c r="P13" s="4"/>
      <c r="Q13" s="4"/>
    </row>
    <row r="14" spans="1:17" ht="45.75" hidden="1" customHeight="1" x14ac:dyDescent="0.2">
      <c r="A14" s="43" t="s">
        <v>3316</v>
      </c>
      <c r="B14" s="377" t="s">
        <v>3317</v>
      </c>
      <c r="C14" s="378"/>
      <c r="D14" s="4"/>
      <c r="E14" s="4"/>
      <c r="F14" s="4"/>
      <c r="G14" s="4"/>
      <c r="H14" s="4"/>
      <c r="I14" s="4"/>
      <c r="J14" s="4"/>
      <c r="K14" s="4"/>
      <c r="L14" s="4"/>
      <c r="M14" s="4"/>
      <c r="N14" s="4"/>
      <c r="O14" s="4"/>
      <c r="P14" s="4"/>
      <c r="Q14" s="4"/>
    </row>
    <row r="15" spans="1:17" ht="45.75" hidden="1" customHeight="1" x14ac:dyDescent="0.2">
      <c r="A15" s="43" t="s">
        <v>3318</v>
      </c>
      <c r="B15" s="377" t="s">
        <v>3319</v>
      </c>
      <c r="C15" s="378"/>
      <c r="D15" s="4"/>
      <c r="E15" s="4"/>
      <c r="F15" s="4"/>
      <c r="G15" s="4"/>
      <c r="H15" s="4"/>
      <c r="I15" s="4"/>
      <c r="J15" s="4"/>
      <c r="K15" s="4"/>
      <c r="L15" s="4"/>
      <c r="M15" s="4"/>
      <c r="N15" s="4"/>
      <c r="O15" s="4"/>
      <c r="P15" s="4"/>
      <c r="Q15" s="4"/>
    </row>
    <row r="16" spans="1:17" ht="51" hidden="1" customHeight="1" x14ac:dyDescent="0.2">
      <c r="A16" s="43" t="s">
        <v>3320</v>
      </c>
      <c r="B16" s="377" t="s">
        <v>3321</v>
      </c>
      <c r="C16" s="378"/>
      <c r="D16" s="4"/>
      <c r="E16" s="4"/>
      <c r="F16" s="4"/>
      <c r="G16" s="4"/>
      <c r="H16" s="4"/>
      <c r="I16" s="4"/>
      <c r="J16" s="4"/>
      <c r="K16" s="4"/>
      <c r="L16" s="4"/>
      <c r="M16" s="4"/>
      <c r="N16" s="4"/>
      <c r="O16" s="4"/>
      <c r="P16" s="4"/>
      <c r="Q16" s="4"/>
    </row>
    <row r="17" spans="1:17" ht="27.75" hidden="1" customHeight="1" x14ac:dyDescent="0.2">
      <c r="A17" s="43" t="s">
        <v>3322</v>
      </c>
      <c r="B17" s="377" t="s">
        <v>3323</v>
      </c>
      <c r="C17" s="378"/>
      <c r="D17" s="4"/>
      <c r="E17" s="4"/>
      <c r="F17" s="4"/>
      <c r="G17" s="4"/>
      <c r="H17" s="4"/>
      <c r="I17" s="4"/>
      <c r="J17" s="4"/>
      <c r="K17" s="4"/>
      <c r="L17" s="4"/>
      <c r="M17" s="4"/>
      <c r="N17" s="4"/>
      <c r="O17" s="4"/>
      <c r="P17" s="4"/>
      <c r="Q17" s="4"/>
    </row>
    <row r="18" spans="1:17" ht="27.75" hidden="1" customHeight="1" x14ac:dyDescent="0.2">
      <c r="A18" s="43" t="s">
        <v>3324</v>
      </c>
      <c r="B18" s="377" t="s">
        <v>3325</v>
      </c>
      <c r="C18" s="378"/>
      <c r="D18" s="4"/>
      <c r="E18" s="4"/>
      <c r="F18" s="4"/>
      <c r="G18" s="4"/>
      <c r="H18" s="4"/>
      <c r="I18" s="4"/>
      <c r="J18" s="4"/>
      <c r="K18" s="4"/>
      <c r="L18" s="4"/>
      <c r="M18" s="4"/>
      <c r="N18" s="4"/>
      <c r="O18" s="4"/>
      <c r="P18" s="4"/>
      <c r="Q18" s="4"/>
    </row>
    <row r="19" spans="1:17" ht="45" hidden="1" customHeight="1" x14ac:dyDescent="0.2">
      <c r="A19" s="43" t="s">
        <v>3324</v>
      </c>
      <c r="B19" s="377" t="s">
        <v>3326</v>
      </c>
      <c r="C19" s="378"/>
      <c r="D19" s="4"/>
      <c r="E19" s="4"/>
      <c r="F19" s="4"/>
      <c r="G19" s="4"/>
      <c r="H19" s="4"/>
      <c r="I19" s="4"/>
      <c r="J19" s="4"/>
      <c r="K19" s="4"/>
      <c r="L19" s="4"/>
      <c r="M19" s="4"/>
      <c r="N19" s="4"/>
      <c r="O19" s="4"/>
      <c r="P19" s="4"/>
      <c r="Q19" s="4"/>
    </row>
    <row r="20" spans="1:17" ht="45" hidden="1" customHeight="1" x14ac:dyDescent="0.2">
      <c r="A20" s="43" t="s">
        <v>3327</v>
      </c>
      <c r="B20" s="377" t="s">
        <v>3328</v>
      </c>
      <c r="C20" s="378"/>
      <c r="D20" s="4"/>
      <c r="E20" s="4"/>
      <c r="F20" s="4"/>
      <c r="G20" s="4"/>
      <c r="H20" s="4"/>
      <c r="I20" s="4"/>
      <c r="J20" s="4"/>
      <c r="K20" s="4"/>
      <c r="L20" s="4"/>
      <c r="M20" s="4"/>
      <c r="N20" s="4"/>
      <c r="O20" s="4"/>
      <c r="P20" s="4"/>
      <c r="Q20" s="4"/>
    </row>
    <row r="21" spans="1:17" ht="30" hidden="1" customHeight="1" x14ac:dyDescent="0.2">
      <c r="A21" s="43" t="s">
        <v>3329</v>
      </c>
      <c r="B21" s="377" t="s">
        <v>3330</v>
      </c>
      <c r="C21" s="378"/>
      <c r="D21" s="4"/>
      <c r="E21" s="4"/>
      <c r="F21" s="4"/>
      <c r="G21" s="4"/>
      <c r="H21" s="4"/>
      <c r="I21" s="4"/>
      <c r="J21" s="4"/>
      <c r="K21" s="4"/>
      <c r="L21" s="4"/>
      <c r="M21" s="4"/>
      <c r="N21" s="4"/>
      <c r="O21" s="4"/>
      <c r="P21" s="4"/>
      <c r="Q21" s="4"/>
    </row>
    <row r="22" spans="1:17" ht="30" hidden="1" customHeight="1" x14ac:dyDescent="0.2">
      <c r="A22" s="43" t="s">
        <v>3331</v>
      </c>
      <c r="B22" s="377" t="s">
        <v>3332</v>
      </c>
      <c r="C22" s="378"/>
      <c r="D22" s="4"/>
      <c r="E22" s="4"/>
      <c r="F22" s="4"/>
      <c r="G22" s="4"/>
      <c r="H22" s="4"/>
      <c r="I22" s="4"/>
      <c r="J22" s="4"/>
      <c r="K22" s="4"/>
      <c r="L22" s="4"/>
      <c r="M22" s="4"/>
      <c r="N22" s="4"/>
      <c r="O22" s="4"/>
      <c r="P22" s="4"/>
      <c r="Q22" s="4"/>
    </row>
    <row r="23" spans="1:17" ht="30" hidden="1" customHeight="1" x14ac:dyDescent="0.2">
      <c r="A23" s="43" t="s">
        <v>3333</v>
      </c>
      <c r="B23" s="377" t="s">
        <v>3334</v>
      </c>
      <c r="C23" s="378"/>
      <c r="D23" s="4"/>
      <c r="E23" s="4"/>
      <c r="F23" s="4"/>
      <c r="G23" s="4"/>
      <c r="H23" s="4"/>
      <c r="I23" s="4"/>
      <c r="J23" s="4"/>
      <c r="K23" s="4"/>
      <c r="L23" s="4"/>
      <c r="M23" s="4"/>
      <c r="N23" s="4"/>
      <c r="O23" s="4"/>
      <c r="P23" s="4"/>
      <c r="Q23" s="4"/>
    </row>
    <row r="24" spans="1:17" ht="30" hidden="1" customHeight="1" x14ac:dyDescent="0.2">
      <c r="A24" s="43" t="s">
        <v>3335</v>
      </c>
      <c r="B24" s="377" t="s">
        <v>3336</v>
      </c>
      <c r="C24" s="378"/>
      <c r="D24" s="4"/>
      <c r="E24" s="4"/>
      <c r="F24" s="4"/>
      <c r="G24" s="4"/>
      <c r="H24" s="4"/>
      <c r="I24" s="4"/>
      <c r="J24" s="4"/>
      <c r="K24" s="4"/>
      <c r="L24" s="4"/>
      <c r="M24" s="4"/>
      <c r="N24" s="4"/>
      <c r="O24" s="4"/>
      <c r="P24" s="4"/>
      <c r="Q24" s="4"/>
    </row>
    <row r="25" spans="1:17" ht="30" hidden="1" customHeight="1" x14ac:dyDescent="0.2">
      <c r="A25" s="43" t="s">
        <v>3337</v>
      </c>
      <c r="B25" s="377" t="s">
        <v>3338</v>
      </c>
      <c r="C25" s="378"/>
      <c r="D25" s="4"/>
      <c r="E25" s="4"/>
      <c r="F25" s="4"/>
      <c r="G25" s="4"/>
      <c r="H25" s="4"/>
      <c r="I25" s="4"/>
      <c r="J25" s="4"/>
      <c r="K25" s="4"/>
      <c r="L25" s="4"/>
      <c r="M25" s="4"/>
      <c r="N25" s="4"/>
      <c r="O25" s="4"/>
      <c r="P25" s="4"/>
      <c r="Q25" s="4"/>
    </row>
    <row r="26" spans="1:17" ht="30" hidden="1" customHeight="1" x14ac:dyDescent="0.2">
      <c r="A26" s="43" t="s">
        <v>3339</v>
      </c>
      <c r="B26" s="377" t="s">
        <v>3340</v>
      </c>
      <c r="C26" s="378"/>
      <c r="D26" s="4"/>
      <c r="E26" s="4"/>
      <c r="F26" s="4"/>
      <c r="G26" s="4"/>
      <c r="H26" s="4"/>
      <c r="I26" s="4"/>
      <c r="J26" s="4"/>
      <c r="K26" s="4"/>
      <c r="L26" s="4"/>
      <c r="M26" s="4"/>
      <c r="N26" s="4"/>
      <c r="O26" s="4"/>
      <c r="P26" s="4"/>
      <c r="Q26" s="4"/>
    </row>
    <row r="27" spans="1:17" ht="70.5" hidden="1" customHeight="1" x14ac:dyDescent="0.2">
      <c r="A27" s="43" t="s">
        <v>3341</v>
      </c>
      <c r="B27" s="377" t="s">
        <v>3342</v>
      </c>
      <c r="C27" s="378"/>
      <c r="D27" s="4"/>
      <c r="E27" s="4"/>
      <c r="F27" s="4"/>
      <c r="G27" s="4"/>
      <c r="H27" s="4"/>
      <c r="I27" s="4"/>
      <c r="J27" s="4"/>
      <c r="K27" s="4"/>
      <c r="L27" s="4"/>
      <c r="M27" s="4"/>
      <c r="N27" s="4"/>
      <c r="O27" s="4"/>
      <c r="P27" s="4"/>
      <c r="Q27" s="4"/>
    </row>
    <row r="28" spans="1:17" ht="48" hidden="1" customHeight="1" x14ac:dyDescent="0.2">
      <c r="A28" s="43" t="s">
        <v>3343</v>
      </c>
      <c r="B28" s="377" t="s">
        <v>3344</v>
      </c>
      <c r="C28" s="378"/>
      <c r="D28" s="4"/>
      <c r="E28" s="4"/>
      <c r="F28" s="4"/>
      <c r="G28" s="4"/>
      <c r="H28" s="4"/>
      <c r="I28" s="4"/>
      <c r="J28" s="4"/>
      <c r="K28" s="4"/>
      <c r="L28" s="4"/>
      <c r="M28" s="4"/>
      <c r="N28" s="4"/>
      <c r="O28" s="4"/>
      <c r="P28" s="4"/>
      <c r="Q28" s="4"/>
    </row>
    <row r="29" spans="1:17" ht="100.5" hidden="1" customHeight="1" x14ac:dyDescent="0.2">
      <c r="A29" s="43" t="s">
        <v>3345</v>
      </c>
      <c r="B29" s="377" t="s">
        <v>3346</v>
      </c>
      <c r="C29" s="378"/>
      <c r="D29" s="4"/>
      <c r="E29" s="4"/>
      <c r="F29" s="4"/>
      <c r="G29" s="4"/>
      <c r="H29" s="4"/>
      <c r="I29" s="4"/>
      <c r="J29" s="4"/>
      <c r="K29" s="4"/>
      <c r="L29" s="4"/>
      <c r="M29" s="4"/>
      <c r="N29" s="4"/>
      <c r="O29" s="4"/>
      <c r="P29" s="4"/>
      <c r="Q29" s="4"/>
    </row>
    <row r="30" spans="1:17" ht="45" hidden="1" customHeight="1" x14ac:dyDescent="0.2">
      <c r="A30" s="43" t="s">
        <v>3347</v>
      </c>
      <c r="B30" s="377" t="s">
        <v>3348</v>
      </c>
      <c r="C30" s="378"/>
      <c r="D30" s="4"/>
      <c r="E30" s="4"/>
      <c r="F30" s="4"/>
      <c r="G30" s="4"/>
      <c r="H30" s="4"/>
      <c r="I30" s="4"/>
      <c r="J30" s="4"/>
      <c r="K30" s="4"/>
      <c r="L30" s="4"/>
      <c r="M30" s="4"/>
      <c r="N30" s="4"/>
      <c r="O30" s="4"/>
      <c r="P30" s="4"/>
      <c r="Q30" s="4"/>
    </row>
    <row r="31" spans="1:17" ht="45" hidden="1" customHeight="1" x14ac:dyDescent="0.2">
      <c r="A31" s="43" t="s">
        <v>3349</v>
      </c>
      <c r="B31" s="377" t="s">
        <v>3350</v>
      </c>
      <c r="C31" s="378"/>
      <c r="D31" s="4"/>
      <c r="E31" s="4"/>
      <c r="F31" s="4"/>
      <c r="G31" s="4"/>
      <c r="H31" s="4"/>
      <c r="I31" s="4"/>
      <c r="J31" s="4"/>
      <c r="K31" s="4"/>
      <c r="L31" s="4"/>
      <c r="M31" s="4"/>
      <c r="N31" s="4"/>
      <c r="O31" s="4"/>
      <c r="P31" s="4"/>
      <c r="Q31" s="4"/>
    </row>
    <row r="32" spans="1:17" ht="45" hidden="1" customHeight="1" x14ac:dyDescent="0.2">
      <c r="A32" s="43" t="s">
        <v>3351</v>
      </c>
      <c r="B32" s="377" t="s">
        <v>3352</v>
      </c>
      <c r="C32" s="378"/>
      <c r="D32" s="4"/>
      <c r="E32" s="4"/>
      <c r="F32" s="4"/>
      <c r="G32" s="4"/>
      <c r="H32" s="4"/>
      <c r="I32" s="4"/>
      <c r="J32" s="4"/>
      <c r="K32" s="4"/>
      <c r="L32" s="4"/>
      <c r="M32" s="4"/>
      <c r="N32" s="4"/>
      <c r="O32" s="4"/>
      <c r="P32" s="4"/>
      <c r="Q32" s="4"/>
    </row>
    <row r="33" spans="1:17" ht="72" hidden="1" customHeight="1" x14ac:dyDescent="0.2">
      <c r="A33" s="43" t="s">
        <v>3353</v>
      </c>
      <c r="B33" s="377" t="s">
        <v>3354</v>
      </c>
      <c r="C33" s="378"/>
      <c r="D33" s="4"/>
      <c r="E33" s="4"/>
      <c r="F33" s="4"/>
      <c r="G33" s="4"/>
      <c r="H33" s="4"/>
      <c r="I33" s="4"/>
      <c r="J33" s="4"/>
      <c r="K33" s="4"/>
      <c r="L33" s="4"/>
      <c r="M33" s="4"/>
      <c r="N33" s="4"/>
      <c r="O33" s="4"/>
      <c r="P33" s="4"/>
      <c r="Q33" s="4"/>
    </row>
    <row r="34" spans="1:17" ht="79.5" hidden="1" customHeight="1" x14ac:dyDescent="0.2">
      <c r="A34" s="43" t="s">
        <v>3355</v>
      </c>
      <c r="B34" s="377" t="s">
        <v>3356</v>
      </c>
      <c r="C34" s="378"/>
      <c r="D34" s="4"/>
      <c r="E34" s="4"/>
      <c r="F34" s="4"/>
      <c r="G34" s="4"/>
      <c r="H34" s="4"/>
      <c r="I34" s="4"/>
      <c r="J34" s="4"/>
      <c r="K34" s="4"/>
      <c r="L34" s="4"/>
      <c r="M34" s="4"/>
      <c r="N34" s="4"/>
      <c r="O34" s="4"/>
      <c r="P34" s="4"/>
      <c r="Q34" s="4"/>
    </row>
    <row r="35" spans="1:17" ht="70.5" hidden="1" customHeight="1" x14ac:dyDescent="0.2">
      <c r="A35" s="43" t="s">
        <v>3357</v>
      </c>
      <c r="B35" s="377" t="s">
        <v>3358</v>
      </c>
      <c r="C35" s="378"/>
      <c r="D35" s="4"/>
      <c r="E35" s="4"/>
      <c r="F35" s="4"/>
      <c r="G35" s="4"/>
      <c r="H35" s="4"/>
      <c r="I35" s="4"/>
      <c r="J35" s="4"/>
      <c r="K35" s="4"/>
      <c r="L35" s="4"/>
      <c r="M35" s="4"/>
      <c r="N35" s="4"/>
      <c r="O35" s="4"/>
      <c r="P35" s="4"/>
      <c r="Q35" s="4"/>
    </row>
    <row r="36" spans="1:17" ht="45.75" hidden="1" customHeight="1" x14ac:dyDescent="0.2">
      <c r="A36" s="43" t="s">
        <v>3359</v>
      </c>
      <c r="B36" s="377" t="s">
        <v>3360</v>
      </c>
      <c r="C36" s="378"/>
      <c r="D36" s="4"/>
      <c r="E36" s="4"/>
      <c r="F36" s="4"/>
      <c r="G36" s="4"/>
      <c r="H36" s="4"/>
      <c r="I36" s="4"/>
      <c r="J36" s="4"/>
      <c r="K36" s="4"/>
      <c r="L36" s="4"/>
      <c r="M36" s="4"/>
      <c r="N36" s="4"/>
      <c r="O36" s="4"/>
      <c r="P36" s="4"/>
      <c r="Q36" s="4"/>
    </row>
    <row r="37" spans="1:17" ht="54.75" hidden="1" customHeight="1" x14ac:dyDescent="0.2">
      <c r="A37" s="43" t="s">
        <v>3361</v>
      </c>
      <c r="B37" s="377" t="s">
        <v>3362</v>
      </c>
      <c r="C37" s="378"/>
      <c r="D37" s="4"/>
      <c r="E37" s="4"/>
      <c r="F37" s="4"/>
      <c r="G37" s="4"/>
      <c r="H37" s="4"/>
      <c r="I37" s="4"/>
      <c r="J37" s="4"/>
      <c r="K37" s="4"/>
      <c r="L37" s="4"/>
      <c r="M37" s="4"/>
      <c r="N37" s="4"/>
      <c r="O37" s="4"/>
      <c r="P37" s="4"/>
      <c r="Q37" s="4"/>
    </row>
    <row r="38" spans="1:17" ht="37.5" hidden="1" customHeight="1" x14ac:dyDescent="0.2">
      <c r="A38" s="43" t="s">
        <v>3363</v>
      </c>
      <c r="B38" s="377" t="s">
        <v>3364</v>
      </c>
      <c r="C38" s="378"/>
      <c r="D38" s="4"/>
      <c r="E38" s="4"/>
      <c r="F38" s="4"/>
      <c r="G38" s="4"/>
      <c r="H38" s="4"/>
      <c r="I38" s="4"/>
      <c r="J38" s="4"/>
      <c r="K38" s="4"/>
      <c r="L38" s="4"/>
      <c r="M38" s="4"/>
      <c r="N38" s="4"/>
      <c r="O38" s="4"/>
      <c r="P38" s="4"/>
      <c r="Q38" s="4"/>
    </row>
    <row r="39" spans="1:17" ht="61.5" hidden="1" customHeight="1" x14ac:dyDescent="0.2">
      <c r="A39" s="43" t="s">
        <v>3365</v>
      </c>
      <c r="B39" s="377" t="s">
        <v>3366</v>
      </c>
      <c r="C39" s="378"/>
      <c r="D39" s="4"/>
      <c r="E39" s="4"/>
      <c r="F39" s="4"/>
      <c r="G39" s="4"/>
      <c r="H39" s="4"/>
      <c r="I39" s="4"/>
      <c r="J39" s="4"/>
      <c r="K39" s="4"/>
      <c r="L39" s="4"/>
      <c r="M39" s="4"/>
      <c r="N39" s="4"/>
      <c r="O39" s="4"/>
      <c r="P39" s="4"/>
      <c r="Q39" s="4"/>
    </row>
    <row r="40" spans="1:17" ht="53.25" hidden="1" customHeight="1" x14ac:dyDescent="0.2">
      <c r="A40" s="43" t="s">
        <v>3367</v>
      </c>
      <c r="B40" s="377" t="s">
        <v>3368</v>
      </c>
      <c r="C40" s="378"/>
      <c r="D40" s="4"/>
      <c r="E40" s="4"/>
      <c r="F40" s="4"/>
      <c r="G40" s="4"/>
      <c r="H40" s="4"/>
      <c r="I40" s="4"/>
      <c r="J40" s="4"/>
      <c r="K40" s="4"/>
      <c r="L40" s="4"/>
      <c r="M40" s="4"/>
      <c r="N40" s="4"/>
      <c r="O40" s="4"/>
      <c r="P40" s="4"/>
      <c r="Q40" s="4"/>
    </row>
    <row r="41" spans="1:17" ht="73.5" hidden="1" customHeight="1" x14ac:dyDescent="0.2">
      <c r="A41" s="43" t="s">
        <v>3369</v>
      </c>
      <c r="B41" s="377" t="s">
        <v>3370</v>
      </c>
      <c r="C41" s="378"/>
      <c r="D41" s="4"/>
      <c r="E41" s="4"/>
      <c r="F41" s="4"/>
      <c r="G41" s="4"/>
      <c r="H41" s="4"/>
      <c r="I41" s="4"/>
      <c r="J41" s="4"/>
      <c r="K41" s="4"/>
      <c r="L41" s="4"/>
      <c r="M41" s="4"/>
      <c r="N41" s="4"/>
      <c r="O41" s="4"/>
      <c r="P41" s="4"/>
      <c r="Q41" s="4"/>
    </row>
    <row r="42" spans="1:17" ht="57.75" hidden="1" customHeight="1" x14ac:dyDescent="0.2">
      <c r="A42" s="43" t="s">
        <v>3371</v>
      </c>
      <c r="B42" s="377" t="s">
        <v>3372</v>
      </c>
      <c r="C42" s="378"/>
      <c r="D42" s="4"/>
      <c r="E42" s="4"/>
      <c r="F42" s="4"/>
      <c r="G42" s="4"/>
      <c r="H42" s="4"/>
      <c r="I42" s="4"/>
      <c r="J42" s="4"/>
      <c r="K42" s="4"/>
      <c r="L42" s="4"/>
      <c r="M42" s="4"/>
      <c r="N42" s="4"/>
      <c r="O42" s="4"/>
      <c r="P42" s="4"/>
      <c r="Q42" s="4"/>
    </row>
    <row r="43" spans="1:17" ht="84" hidden="1" customHeight="1" x14ac:dyDescent="0.2">
      <c r="A43" s="43" t="s">
        <v>3373</v>
      </c>
      <c r="B43" s="377" t="s">
        <v>3374</v>
      </c>
      <c r="C43" s="378"/>
      <c r="D43" s="4"/>
      <c r="E43" s="4"/>
      <c r="F43" s="4"/>
      <c r="G43" s="4"/>
      <c r="H43" s="4"/>
      <c r="I43" s="4"/>
      <c r="J43" s="4"/>
      <c r="K43" s="4"/>
      <c r="L43" s="4"/>
      <c r="M43" s="4"/>
      <c r="N43" s="4"/>
      <c r="O43" s="4"/>
      <c r="P43" s="4"/>
      <c r="Q43" s="4"/>
    </row>
    <row r="44" spans="1:17" ht="48" hidden="1" customHeight="1" x14ac:dyDescent="0.2">
      <c r="A44" s="43" t="s">
        <v>3375</v>
      </c>
      <c r="B44" s="377" t="s">
        <v>3376</v>
      </c>
      <c r="C44" s="378"/>
      <c r="D44" s="4"/>
      <c r="E44" s="4"/>
      <c r="F44" s="4"/>
      <c r="G44" s="4"/>
      <c r="H44" s="4"/>
      <c r="I44" s="4"/>
      <c r="J44" s="4"/>
      <c r="K44" s="4"/>
      <c r="L44" s="4"/>
      <c r="M44" s="4"/>
      <c r="N44" s="4"/>
      <c r="O44" s="4"/>
      <c r="P44" s="4"/>
      <c r="Q44" s="4"/>
    </row>
    <row r="45" spans="1:17" ht="57" hidden="1" customHeight="1" x14ac:dyDescent="0.2">
      <c r="A45" s="43" t="s">
        <v>3377</v>
      </c>
      <c r="B45" s="377" t="s">
        <v>3378</v>
      </c>
      <c r="C45" s="378"/>
      <c r="D45" s="4"/>
      <c r="E45" s="4"/>
      <c r="F45" s="4"/>
      <c r="G45" s="4"/>
      <c r="H45" s="4"/>
      <c r="I45" s="4"/>
      <c r="J45" s="4"/>
      <c r="K45" s="4"/>
      <c r="L45" s="4"/>
      <c r="M45" s="4"/>
      <c r="N45" s="4"/>
      <c r="O45" s="4"/>
      <c r="P45" s="4"/>
      <c r="Q45" s="4"/>
    </row>
    <row r="46" spans="1:17" ht="73.5" hidden="1" customHeight="1" x14ac:dyDescent="0.2">
      <c r="A46" s="43" t="s">
        <v>3379</v>
      </c>
      <c r="B46" s="382" t="s">
        <v>3380</v>
      </c>
      <c r="C46" s="378"/>
      <c r="D46" s="41"/>
      <c r="E46" s="4"/>
      <c r="F46" s="4"/>
      <c r="G46" s="4"/>
      <c r="H46" s="4"/>
      <c r="I46" s="4"/>
      <c r="J46" s="4"/>
      <c r="K46" s="4"/>
      <c r="L46" s="4"/>
      <c r="M46" s="4"/>
      <c r="N46" s="4"/>
      <c r="O46" s="4"/>
      <c r="P46" s="4"/>
      <c r="Q46" s="4"/>
    </row>
    <row r="47" spans="1:17" ht="66" hidden="1" customHeight="1" x14ac:dyDescent="0.2">
      <c r="A47" s="48" t="s">
        <v>3381</v>
      </c>
      <c r="B47" s="383" t="s">
        <v>3382</v>
      </c>
      <c r="C47" s="383"/>
      <c r="D47" s="4"/>
      <c r="E47" s="4"/>
      <c r="F47" s="4"/>
      <c r="G47" s="4"/>
      <c r="H47" s="4"/>
      <c r="I47" s="4"/>
      <c r="J47" s="4"/>
      <c r="K47" s="4"/>
      <c r="L47" s="4"/>
      <c r="M47" s="4"/>
      <c r="N47" s="4"/>
      <c r="O47" s="4"/>
      <c r="P47" s="4"/>
      <c r="Q47" s="4"/>
    </row>
    <row r="48" spans="1:17" ht="123.75" customHeight="1" x14ac:dyDescent="0.2">
      <c r="A48" s="271" t="s">
        <v>3383</v>
      </c>
      <c r="B48" s="381" t="s">
        <v>3384</v>
      </c>
      <c r="C48" s="380"/>
      <c r="D48" s="4"/>
      <c r="E48" s="4"/>
      <c r="F48" s="4"/>
      <c r="G48" s="4"/>
      <c r="H48" s="4"/>
      <c r="I48" s="4"/>
      <c r="J48" s="4"/>
      <c r="K48" s="4"/>
      <c r="L48" s="4"/>
      <c r="M48" s="4"/>
      <c r="N48" s="4"/>
      <c r="O48" s="4"/>
      <c r="P48" s="4"/>
      <c r="Q48" s="4"/>
    </row>
    <row r="49" spans="1:17" ht="34.5" customHeight="1" x14ac:dyDescent="0.2">
      <c r="A49" s="271" t="s">
        <v>3385</v>
      </c>
      <c r="B49" s="379" t="s">
        <v>3386</v>
      </c>
      <c r="C49" s="380"/>
      <c r="D49" s="4"/>
      <c r="E49" s="4"/>
      <c r="F49" s="4"/>
      <c r="G49" s="4"/>
      <c r="H49" s="4"/>
      <c r="I49" s="4"/>
      <c r="J49" s="4"/>
      <c r="K49" s="4"/>
      <c r="L49" s="4"/>
      <c r="M49" s="4"/>
      <c r="N49" s="4"/>
      <c r="O49" s="4"/>
      <c r="P49" s="4"/>
      <c r="Q49" s="4"/>
    </row>
    <row r="50" spans="1:17" ht="34.5" customHeight="1" x14ac:dyDescent="0.2">
      <c r="A50" s="271" t="s">
        <v>3387</v>
      </c>
      <c r="B50" s="379" t="s">
        <v>3388</v>
      </c>
      <c r="C50" s="380"/>
      <c r="D50" s="4"/>
      <c r="E50" s="4"/>
      <c r="F50" s="4"/>
      <c r="G50" s="4"/>
      <c r="H50" s="4"/>
      <c r="I50" s="4"/>
      <c r="J50" s="4"/>
      <c r="K50" s="4"/>
      <c r="L50" s="4"/>
      <c r="M50" s="4"/>
      <c r="N50" s="4"/>
      <c r="O50" s="4"/>
      <c r="P50" s="4"/>
      <c r="Q50" s="4"/>
    </row>
    <row r="51" spans="1:17" ht="31.5" customHeight="1" x14ac:dyDescent="0.2">
      <c r="A51" s="271" t="s">
        <v>3389</v>
      </c>
      <c r="B51" s="379" t="s">
        <v>3390</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Bebic Snjezana</cp:lastModifiedBy>
  <cp:lastPrinted>2023-01-30T13:33:49Z</cp:lastPrinted>
  <dcterms:created xsi:type="dcterms:W3CDTF">2022-04-01T05:14:30Z</dcterms:created>
  <dcterms:modified xsi:type="dcterms:W3CDTF">2023-01-30T13:35:59Z</dcterms:modified>
</cp:coreProperties>
</file>